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4940" windowHeight="9150" activeTab="1"/>
  </bookViews>
  <sheets>
    <sheet name="номер 8 офисы, магазины" sheetId="1" r:id="rId1"/>
    <sheet name="номер 8 адресная" sheetId="2" r:id="rId2"/>
  </sheets>
  <definedNames>
    <definedName name="_xlnm.Print_Area" localSheetId="1">'номер 8 адресная'!$A$1:$Z$416</definedName>
  </definedNames>
  <calcPr fullCalcOnLoad="1"/>
</workbook>
</file>

<file path=xl/comments2.xml><?xml version="1.0" encoding="utf-8"?>
<comments xmlns="http://schemas.openxmlformats.org/spreadsheetml/2006/main">
  <authors>
    <author>Андрей</author>
  </authors>
  <commentList>
    <comment ref="F225" authorId="0">
      <text>
        <r>
          <rPr>
            <b/>
            <sz val="8"/>
            <rFont val="Tahoma"/>
            <family val="0"/>
          </rPr>
          <t xml:space="preserve">нет 4 кв
</t>
        </r>
      </text>
    </comment>
    <comment ref="F227" authorId="0">
      <text>
        <r>
          <rPr>
            <b/>
            <sz val="8"/>
            <rFont val="Tahoma"/>
            <family val="0"/>
          </rPr>
          <t xml:space="preserve">нет 2 кв
</t>
        </r>
      </text>
    </comment>
    <comment ref="F230" authorId="0">
      <text>
        <r>
          <rPr>
            <b/>
            <sz val="8"/>
            <rFont val="Tahoma"/>
            <family val="0"/>
          </rPr>
          <t xml:space="preserve">нет 2 кв
</t>
        </r>
      </text>
    </comment>
    <comment ref="F231" authorId="0">
      <text>
        <r>
          <rPr>
            <b/>
            <sz val="8"/>
            <rFont val="Tahoma"/>
            <family val="0"/>
          </rPr>
          <t xml:space="preserve">нет 8 кв
</t>
        </r>
      </text>
    </comment>
    <comment ref="F232" authorId="0">
      <text>
        <r>
          <rPr>
            <b/>
            <sz val="8"/>
            <rFont val="Tahoma"/>
            <family val="0"/>
          </rPr>
          <t xml:space="preserve">нет 2 кв
</t>
        </r>
      </text>
    </comment>
    <comment ref="F238" authorId="0">
      <text>
        <r>
          <rPr>
            <b/>
            <sz val="8"/>
            <rFont val="Tahoma"/>
            <family val="0"/>
          </rPr>
          <t xml:space="preserve">нет 11 кв
</t>
        </r>
      </text>
    </comment>
    <comment ref="F239" authorId="0">
      <text>
        <r>
          <rPr>
            <b/>
            <sz val="8"/>
            <rFont val="Tahoma"/>
            <family val="0"/>
          </rPr>
          <t xml:space="preserve">нет 2 кв
</t>
        </r>
      </text>
    </comment>
    <comment ref="F243" authorId="0">
      <text>
        <r>
          <rPr>
            <b/>
            <sz val="8"/>
            <rFont val="Tahoma"/>
            <family val="0"/>
          </rPr>
          <t xml:space="preserve">нет 2 кв
</t>
        </r>
      </text>
    </comment>
    <comment ref="F244" authorId="0">
      <text>
        <r>
          <rPr>
            <b/>
            <sz val="8"/>
            <rFont val="Tahoma"/>
            <family val="0"/>
          </rPr>
          <t xml:space="preserve">нет 2 кв
</t>
        </r>
      </text>
    </comment>
    <comment ref="F245" authorId="0">
      <text>
        <r>
          <rPr>
            <b/>
            <sz val="8"/>
            <rFont val="Tahoma"/>
            <family val="0"/>
          </rPr>
          <t xml:space="preserve">нет 2 кв
</t>
        </r>
      </text>
    </comment>
    <comment ref="F248" authorId="0">
      <text>
        <r>
          <rPr>
            <b/>
            <sz val="8"/>
            <rFont val="Tahoma"/>
            <family val="0"/>
          </rPr>
          <t xml:space="preserve">нет 4 кв
</t>
        </r>
      </text>
    </comment>
    <comment ref="F249" authorId="0">
      <text>
        <r>
          <rPr>
            <b/>
            <sz val="8"/>
            <rFont val="Tahoma"/>
            <family val="0"/>
          </rPr>
          <t xml:space="preserve">нет 8  кв
</t>
        </r>
      </text>
    </comment>
  </commentList>
</comments>
</file>

<file path=xl/sharedStrings.xml><?xml version="1.0" encoding="utf-8"?>
<sst xmlns="http://schemas.openxmlformats.org/spreadsheetml/2006/main" count="3111" uniqueCount="889">
  <si>
    <t>Ленина</t>
  </si>
  <si>
    <t>Мира</t>
  </si>
  <si>
    <t>Версаль</t>
  </si>
  <si>
    <t>Цветкофф</t>
  </si>
  <si>
    <t>Парма</t>
  </si>
  <si>
    <t>ИТС</t>
  </si>
  <si>
    <t>Омега</t>
  </si>
  <si>
    <t>Домострой</t>
  </si>
  <si>
    <t>Салон цветов</t>
  </si>
  <si>
    <t>Еврочистка</t>
  </si>
  <si>
    <t>Зоо плюс</t>
  </si>
  <si>
    <t>Мадонна</t>
  </si>
  <si>
    <t>Дива</t>
  </si>
  <si>
    <t>Норд</t>
  </si>
  <si>
    <t>Франт</t>
  </si>
  <si>
    <t>Лик</t>
  </si>
  <si>
    <t>Коника</t>
  </si>
  <si>
    <t>Дзинтари</t>
  </si>
  <si>
    <t>Цифроград</t>
  </si>
  <si>
    <t>Селена</t>
  </si>
  <si>
    <t>Боулинг</t>
  </si>
  <si>
    <t>Антураж</t>
  </si>
  <si>
    <t>Миллион</t>
  </si>
  <si>
    <t>Колинс</t>
  </si>
  <si>
    <t>Элегант</t>
  </si>
  <si>
    <t>Эльдорадо</t>
  </si>
  <si>
    <t>Яппи</t>
  </si>
  <si>
    <t>Клеопатра</t>
  </si>
  <si>
    <t>Мир</t>
  </si>
  <si>
    <t>Аптека</t>
  </si>
  <si>
    <t>Север</t>
  </si>
  <si>
    <t>Колизей</t>
  </si>
  <si>
    <t>Альянс</t>
  </si>
  <si>
    <t>Женская одежда</t>
  </si>
  <si>
    <t>Самурай</t>
  </si>
  <si>
    <t>Тагилтрикотаж</t>
  </si>
  <si>
    <t>УралецТ</t>
  </si>
  <si>
    <t>Канцлер</t>
  </si>
  <si>
    <t>Соло</t>
  </si>
  <si>
    <t>СекондХенд</t>
  </si>
  <si>
    <t>Чай кофе</t>
  </si>
  <si>
    <t>ИП Сыробогатов</t>
  </si>
  <si>
    <t>Косметика</t>
  </si>
  <si>
    <t>Книга</t>
  </si>
  <si>
    <t>Киномакс</t>
  </si>
  <si>
    <t>Адвокатская контора</t>
  </si>
  <si>
    <t>Эстет</t>
  </si>
  <si>
    <t>Янтра</t>
  </si>
  <si>
    <t>Балтман</t>
  </si>
  <si>
    <t>Стелс НТ</t>
  </si>
  <si>
    <t>Спектр</t>
  </si>
  <si>
    <t>Санрайз</t>
  </si>
  <si>
    <t>Пять звезд</t>
  </si>
  <si>
    <t>Сенат</t>
  </si>
  <si>
    <t>Перина Перони</t>
  </si>
  <si>
    <t>Классика</t>
  </si>
  <si>
    <t>Домино</t>
  </si>
  <si>
    <t>Билайн</t>
  </si>
  <si>
    <t>Интерспорт</t>
  </si>
  <si>
    <t>Оргтехника</t>
  </si>
  <si>
    <t>Скарпа</t>
  </si>
  <si>
    <t>Салон связи</t>
  </si>
  <si>
    <t>Мир моды</t>
  </si>
  <si>
    <t>Кодак</t>
  </si>
  <si>
    <t>Интер</t>
  </si>
  <si>
    <t>Новые окна</t>
  </si>
  <si>
    <t>Алмаз</t>
  </si>
  <si>
    <t>Ремонт часов</t>
  </si>
  <si>
    <t>Стайер</t>
  </si>
  <si>
    <t>Миледи</t>
  </si>
  <si>
    <t>Семена</t>
  </si>
  <si>
    <t>Барс</t>
  </si>
  <si>
    <t>Старт</t>
  </si>
  <si>
    <t>Премьер</t>
  </si>
  <si>
    <t>Евросеть</t>
  </si>
  <si>
    <t>Жасмин</t>
  </si>
  <si>
    <t>Сибирское здоровье</t>
  </si>
  <si>
    <t>Деловой стиль</t>
  </si>
  <si>
    <t>Фаворит</t>
  </si>
  <si>
    <t>Люкс</t>
  </si>
  <si>
    <t>Ремакс</t>
  </si>
  <si>
    <t>Лимпопо</t>
  </si>
  <si>
    <t>Левайс</t>
  </si>
  <si>
    <t>Европласт</t>
  </si>
  <si>
    <t>Модница</t>
  </si>
  <si>
    <t>Амбиция</t>
  </si>
  <si>
    <t>РосАвтоКредит</t>
  </si>
  <si>
    <t>ЭкспрессГарант</t>
  </si>
  <si>
    <t>Вернисаж</t>
  </si>
  <si>
    <t>Вестлэнд</t>
  </si>
  <si>
    <t>Академия карьеры</t>
  </si>
  <si>
    <t>Экспресс</t>
  </si>
  <si>
    <t>Ромашка</t>
  </si>
  <si>
    <t>Ника</t>
  </si>
  <si>
    <t>Самсунг</t>
  </si>
  <si>
    <t>Фьюче</t>
  </si>
  <si>
    <t>Невада</t>
  </si>
  <si>
    <t>Огаркова 2</t>
  </si>
  <si>
    <t>Первомайская</t>
  </si>
  <si>
    <t>Камелия</t>
  </si>
  <si>
    <t>Сантехника</t>
  </si>
  <si>
    <t>Вента</t>
  </si>
  <si>
    <t>Букет</t>
  </si>
  <si>
    <t>Окна Плафен</t>
  </si>
  <si>
    <t>Юла</t>
  </si>
  <si>
    <t>Отто</t>
  </si>
  <si>
    <t>Цветы</t>
  </si>
  <si>
    <t>Позитроника</t>
  </si>
  <si>
    <t>Колготки</t>
  </si>
  <si>
    <t>Адидас</t>
  </si>
  <si>
    <t>Матрица</t>
  </si>
  <si>
    <t>Тагилэлектросервис</t>
  </si>
  <si>
    <t>Золотой ключ</t>
  </si>
  <si>
    <t>Витязь</t>
  </si>
  <si>
    <t>Родео</t>
  </si>
  <si>
    <t>Адмирал</t>
  </si>
  <si>
    <t>ФинФлэр</t>
  </si>
  <si>
    <t>Скарлет</t>
  </si>
  <si>
    <t>Марафон</t>
  </si>
  <si>
    <t>Каре</t>
  </si>
  <si>
    <t>Автозапчасти</t>
  </si>
  <si>
    <t>Детский мир</t>
  </si>
  <si>
    <t>Таможенный конфискат</t>
  </si>
  <si>
    <t>Тайм</t>
  </si>
  <si>
    <t>Салон красоты</t>
  </si>
  <si>
    <t>Секонд Хенд</t>
  </si>
  <si>
    <t>Уралочка</t>
  </si>
  <si>
    <t>Русский стандарт</t>
  </si>
  <si>
    <t>Ремонт обуви</t>
  </si>
  <si>
    <t>Лорена</t>
  </si>
  <si>
    <t>Форвард</t>
  </si>
  <si>
    <t>Уралсервислес</t>
  </si>
  <si>
    <t>Умница</t>
  </si>
  <si>
    <t>Шатура</t>
  </si>
  <si>
    <t>Гений</t>
  </si>
  <si>
    <t>ТагилТелекон</t>
  </si>
  <si>
    <t>Италия</t>
  </si>
  <si>
    <t>Русский размер</t>
  </si>
  <si>
    <t>Репринт</t>
  </si>
  <si>
    <t>Диксис</t>
  </si>
  <si>
    <t>Контроль риска</t>
  </si>
  <si>
    <t>Н2О</t>
  </si>
  <si>
    <t>Натали</t>
  </si>
  <si>
    <t>Масюня</t>
  </si>
  <si>
    <t>Нуга бест</t>
  </si>
  <si>
    <t>Овация</t>
  </si>
  <si>
    <t>Панасоник</t>
  </si>
  <si>
    <t>Губернский банк</t>
  </si>
  <si>
    <t>Гэйм</t>
  </si>
  <si>
    <t>Мебельная фабрика</t>
  </si>
  <si>
    <t>Окна Века</t>
  </si>
  <si>
    <t>Краснодеревщик</t>
  </si>
  <si>
    <t>Сток</t>
  </si>
  <si>
    <t>Монплаза</t>
  </si>
  <si>
    <t>Талисман</t>
  </si>
  <si>
    <t>4 сезона</t>
  </si>
  <si>
    <t>Шляпный салон</t>
  </si>
  <si>
    <t>НВ-НТ</t>
  </si>
  <si>
    <t>Старком</t>
  </si>
  <si>
    <t>Стайл</t>
  </si>
  <si>
    <t>Инструмент</t>
  </si>
  <si>
    <t>Веста</t>
  </si>
  <si>
    <t>Удача</t>
  </si>
  <si>
    <t>Знания</t>
  </si>
  <si>
    <t>Лидер</t>
  </si>
  <si>
    <t>Графика</t>
  </si>
  <si>
    <t>Лагуна</t>
  </si>
  <si>
    <t>Персона</t>
  </si>
  <si>
    <t>Парикмахерская</t>
  </si>
  <si>
    <t>Катя</t>
  </si>
  <si>
    <t>Сфера</t>
  </si>
  <si>
    <t>Карапуз</t>
  </si>
  <si>
    <t>Мотор</t>
  </si>
  <si>
    <t>Защита</t>
  </si>
  <si>
    <t>МТС</t>
  </si>
  <si>
    <t>Вега</t>
  </si>
  <si>
    <t>Эвили</t>
  </si>
  <si>
    <t>Вулкан</t>
  </si>
  <si>
    <t>Директор</t>
  </si>
  <si>
    <t>Аксиома</t>
  </si>
  <si>
    <t>Здравник</t>
  </si>
  <si>
    <t>Единая Россия</t>
  </si>
  <si>
    <t>Лазурит</t>
  </si>
  <si>
    <t>Магнум</t>
  </si>
  <si>
    <t>Эвантин</t>
  </si>
  <si>
    <t>Магнитив</t>
  </si>
  <si>
    <t>Современная мебель</t>
  </si>
  <si>
    <t>Партнер</t>
  </si>
  <si>
    <t>Елисей</t>
  </si>
  <si>
    <t>Техностиль</t>
  </si>
  <si>
    <t>Саваж</t>
  </si>
  <si>
    <t>Планта</t>
  </si>
  <si>
    <t>Лапландия</t>
  </si>
  <si>
    <t>Циолковского</t>
  </si>
  <si>
    <t>Ю-лайн</t>
  </si>
  <si>
    <t>Товары для дома</t>
  </si>
  <si>
    <t>Магнат</t>
  </si>
  <si>
    <t>Одиссея</t>
  </si>
  <si>
    <t>Игровой салон</t>
  </si>
  <si>
    <t>Добрый стиль</t>
  </si>
  <si>
    <t>Ажиотаж</t>
  </si>
  <si>
    <t>Фурор</t>
  </si>
  <si>
    <t>Мода</t>
  </si>
  <si>
    <t>Понти</t>
  </si>
  <si>
    <t>Декор</t>
  </si>
  <si>
    <t>Природа</t>
  </si>
  <si>
    <t>Авто</t>
  </si>
  <si>
    <t>Дом мебели</t>
  </si>
  <si>
    <t>Мегаполис</t>
  </si>
  <si>
    <t>Дижон</t>
  </si>
  <si>
    <t>Виконт</t>
  </si>
  <si>
    <t>Хозяин</t>
  </si>
  <si>
    <t>Купе</t>
  </si>
  <si>
    <t>Олимпия</t>
  </si>
  <si>
    <t>Водный мир</t>
  </si>
  <si>
    <t>Рыбак</t>
  </si>
  <si>
    <t>Альфастрахование</t>
  </si>
  <si>
    <t>Амели</t>
  </si>
  <si>
    <t>Росмебель</t>
  </si>
  <si>
    <t>Отрада</t>
  </si>
  <si>
    <t>Фотосалон</t>
  </si>
  <si>
    <t>Бытовая техника</t>
  </si>
  <si>
    <t>Галс</t>
  </si>
  <si>
    <t>Автопартнер</t>
  </si>
  <si>
    <t>Надежда</t>
  </si>
  <si>
    <t>Уралтрансбанк</t>
  </si>
  <si>
    <t>Малахит</t>
  </si>
  <si>
    <t>Московский банк</t>
  </si>
  <si>
    <t>Мотодор</t>
  </si>
  <si>
    <t>Мрамор</t>
  </si>
  <si>
    <t>Модерн</t>
  </si>
  <si>
    <t>Стильные окна</t>
  </si>
  <si>
    <t>Салон Связи</t>
  </si>
  <si>
    <t>Ижен</t>
  </si>
  <si>
    <t>Венеция</t>
  </si>
  <si>
    <t>Мировая мода</t>
  </si>
  <si>
    <t>Алладин</t>
  </si>
  <si>
    <t>Гармония</t>
  </si>
  <si>
    <t>Коламбия</t>
  </si>
  <si>
    <t>Аляска</t>
  </si>
  <si>
    <t>Индиго</t>
  </si>
  <si>
    <t>Фламинго</t>
  </si>
  <si>
    <t>Гараж</t>
  </si>
  <si>
    <t>Проспект</t>
  </si>
  <si>
    <t>Выбор</t>
  </si>
  <si>
    <t>Газ</t>
  </si>
  <si>
    <t>Мицуно</t>
  </si>
  <si>
    <t>Обувь</t>
  </si>
  <si>
    <t>Трест</t>
  </si>
  <si>
    <t>Глобус</t>
  </si>
  <si>
    <t>Улыбка</t>
  </si>
  <si>
    <t>итого</t>
  </si>
  <si>
    <t>МАГАЗИНЫ СО СТОЙКАМИ</t>
  </si>
  <si>
    <t>Магазин Алиас</t>
  </si>
  <si>
    <t>Садовая</t>
  </si>
  <si>
    <t>Магазин Природа</t>
  </si>
  <si>
    <t>Фрунзе</t>
  </si>
  <si>
    <t>Салон красоты Магия Лонда</t>
  </si>
  <si>
    <t>Уральский проспект</t>
  </si>
  <si>
    <t>Фитнес центр Виват</t>
  </si>
  <si>
    <t>Магазин Корзинка</t>
  </si>
  <si>
    <t>Дружинина</t>
  </si>
  <si>
    <t>Сеть магазинов "Тагил-Книга"</t>
  </si>
  <si>
    <t>название</t>
  </si>
  <si>
    <t>адрес</t>
  </si>
  <si>
    <t>кол.</t>
  </si>
  <si>
    <t>контролёр</t>
  </si>
  <si>
    <t>район</t>
  </si>
  <si>
    <t>Книжный мир</t>
  </si>
  <si>
    <t>Первомайская 32</t>
  </si>
  <si>
    <t>Центр</t>
  </si>
  <si>
    <t>Знание</t>
  </si>
  <si>
    <t>Пархоменко 20</t>
  </si>
  <si>
    <t>Читай-ка</t>
  </si>
  <si>
    <t>Фрунзе 42</t>
  </si>
  <si>
    <t>Выя</t>
  </si>
  <si>
    <t>Букинист</t>
  </si>
  <si>
    <t>Ленина 42</t>
  </si>
  <si>
    <t>ГГМ</t>
  </si>
  <si>
    <t>Дом книги</t>
  </si>
  <si>
    <t>Космонавтов 10</t>
  </si>
  <si>
    <t>Красный кам.</t>
  </si>
  <si>
    <t>АДРЕСНАЯ ДОСТАВКА ПО КВАРТИРАМ</t>
  </si>
  <si>
    <t>Красный камень</t>
  </si>
  <si>
    <t>Смирных Лариса Анатольевна</t>
  </si>
  <si>
    <t>8-912-230-33-34</t>
  </si>
  <si>
    <t>Ермака 21-53</t>
  </si>
  <si>
    <t>Номера подъездов</t>
  </si>
  <si>
    <t>улица</t>
  </si>
  <si>
    <t>дом</t>
  </si>
  <si>
    <t>этажей</t>
  </si>
  <si>
    <t>подъездов</t>
  </si>
  <si>
    <t>квартир в подъезде</t>
  </si>
  <si>
    <t>всего квартир</t>
  </si>
  <si>
    <t>почтальон</t>
  </si>
  <si>
    <t>Ермака</t>
  </si>
  <si>
    <t xml:space="preserve">Ерамка </t>
  </si>
  <si>
    <t>Лебяжинская</t>
  </si>
  <si>
    <t>Бондарева</t>
  </si>
  <si>
    <t>Космонавтов</t>
  </si>
  <si>
    <t>Красноармейская</t>
  </si>
  <si>
    <t>84-84/4</t>
  </si>
  <si>
    <t>84А</t>
  </si>
  <si>
    <t>Всего по плану</t>
  </si>
  <si>
    <t>Бурдина Ксения Константинова</t>
  </si>
  <si>
    <t>Черных 15-14</t>
  </si>
  <si>
    <t>8-9090262724</t>
  </si>
  <si>
    <t xml:space="preserve">Фрунзе </t>
  </si>
  <si>
    <t>74А</t>
  </si>
  <si>
    <t>Черных</t>
  </si>
  <si>
    <t>11А</t>
  </si>
  <si>
    <t>Ломоносова</t>
  </si>
  <si>
    <t>Островского</t>
  </si>
  <si>
    <t>Аганичева</t>
  </si>
  <si>
    <t>Папанина</t>
  </si>
  <si>
    <t>Всего</t>
  </si>
  <si>
    <t>Приречный район, Центр</t>
  </si>
  <si>
    <t>Дорошева Лилия Александровна</t>
  </si>
  <si>
    <t>К. Либкнехта 18-36</t>
  </si>
  <si>
    <t>43-13-78</t>
  </si>
  <si>
    <t>Дочь Наталья</t>
  </si>
  <si>
    <t>Новострой</t>
  </si>
  <si>
    <t>Красная</t>
  </si>
  <si>
    <t>10А</t>
  </si>
  <si>
    <t>12А</t>
  </si>
  <si>
    <t>Береговая-Краснокаменская</t>
  </si>
  <si>
    <t>Исакова Елена Валентиновна</t>
  </si>
  <si>
    <t>Мира 12-42</t>
  </si>
  <si>
    <t>25-97-60</t>
  </si>
  <si>
    <t>8-9097063705</t>
  </si>
  <si>
    <t>91/1</t>
  </si>
  <si>
    <t>Красно-гвардейская</t>
  </si>
  <si>
    <t>56/19</t>
  </si>
  <si>
    <t xml:space="preserve">Горошникова </t>
  </si>
  <si>
    <t>Строителей</t>
  </si>
  <si>
    <t>2А</t>
  </si>
  <si>
    <t>Невьянская</t>
  </si>
  <si>
    <t>ГГМ Сектор 4</t>
  </si>
  <si>
    <t>Коновалова Елена</t>
  </si>
  <si>
    <t>Подъезды</t>
  </si>
  <si>
    <t xml:space="preserve">Уральский </t>
  </si>
  <si>
    <t xml:space="preserve">Октябрьский </t>
  </si>
  <si>
    <t>Захарова</t>
  </si>
  <si>
    <t>5-10кв</t>
  </si>
  <si>
    <t>6п по 6квартир</t>
  </si>
  <si>
    <t>ГГМ Сектор 1</t>
  </si>
  <si>
    <t>Ирина</t>
  </si>
  <si>
    <t>Черноисточинское ш.</t>
  </si>
  <si>
    <t>7/2</t>
  </si>
  <si>
    <t>9/1</t>
  </si>
  <si>
    <t>9/2</t>
  </si>
  <si>
    <t>7/3</t>
  </si>
  <si>
    <t>7/4</t>
  </si>
  <si>
    <t>11</t>
  </si>
  <si>
    <t xml:space="preserve">Дружинина </t>
  </si>
  <si>
    <t>59/1</t>
  </si>
  <si>
    <t>59/2</t>
  </si>
  <si>
    <t>67/1</t>
  </si>
  <si>
    <t>67/2</t>
  </si>
  <si>
    <t>ГГМ Сектор 1А</t>
  </si>
  <si>
    <t>ГГМ Сектор 2</t>
  </si>
  <si>
    <t>Лидия Васильевна</t>
  </si>
  <si>
    <t>Черноисточинское шоссе</t>
  </si>
  <si>
    <t>Октябрьский проспект</t>
  </si>
  <si>
    <t>ГГМ Сектор 3</t>
  </si>
  <si>
    <t>Лифтерка на Октябрьский 5-4 подъезд Нина Алексеевна</t>
  </si>
  <si>
    <t xml:space="preserve">Захарова </t>
  </si>
  <si>
    <t xml:space="preserve">Удовенко </t>
  </si>
  <si>
    <t>ГГМ Сектор 5</t>
  </si>
  <si>
    <t>ГГМ Сектор 6</t>
  </si>
  <si>
    <t>Валентина Александровна</t>
  </si>
  <si>
    <t>ГГМ Сектор 7</t>
  </si>
  <si>
    <t>Уральский проспект 54-75</t>
  </si>
  <si>
    <t>тел.45-05-23</t>
  </si>
  <si>
    <t>Тагилстроевская</t>
  </si>
  <si>
    <t>ГГМ Сектор 8</t>
  </si>
  <si>
    <t>ГГМ Сектор 9</t>
  </si>
  <si>
    <t>ИТОГО ГГМ</t>
  </si>
  <si>
    <t>ГГМ Сектор 8А</t>
  </si>
  <si>
    <t>Вагонка Сектор 10</t>
  </si>
  <si>
    <t>Кырчанов Вадим Олегович</t>
  </si>
  <si>
    <t>8-9501934463</t>
  </si>
  <si>
    <t>Валёгинская 7</t>
  </si>
  <si>
    <t>Зари</t>
  </si>
  <si>
    <t>Калинина</t>
  </si>
  <si>
    <t>Максарева</t>
  </si>
  <si>
    <t xml:space="preserve">Максарева </t>
  </si>
  <si>
    <t>Вагонка Сектор 11</t>
  </si>
  <si>
    <t>Пихтовая</t>
  </si>
  <si>
    <t>Вагоностроителей</t>
  </si>
  <si>
    <t>Вагонка Сектор 14</t>
  </si>
  <si>
    <t>Ленинградский просп.</t>
  </si>
  <si>
    <t>Бобкова</t>
  </si>
  <si>
    <t xml:space="preserve">Валегинская </t>
  </si>
  <si>
    <t>Вагонка Сектор 13</t>
  </si>
  <si>
    <t>Алтайская</t>
  </si>
  <si>
    <t>Юности</t>
  </si>
  <si>
    <t xml:space="preserve">Юности </t>
  </si>
  <si>
    <t xml:space="preserve">Басова </t>
  </si>
  <si>
    <t>Вагонка Сектор 12</t>
  </si>
  <si>
    <t>Вагонка</t>
  </si>
  <si>
    <t>Кр.Камень</t>
  </si>
  <si>
    <t>Приречный, центр</t>
  </si>
  <si>
    <t>ИТОГО адресная доставка</t>
  </si>
  <si>
    <t>Тагил-книга</t>
  </si>
  <si>
    <t>Стойки в магазинах</t>
  </si>
  <si>
    <t>Клиентам</t>
  </si>
  <si>
    <t>Для работы рекламных агентов</t>
  </si>
  <si>
    <t>Тираж</t>
  </si>
  <si>
    <t>ВОКЗАЛ</t>
  </si>
  <si>
    <t>красногвардейская</t>
  </si>
  <si>
    <t>КОНОВАЛОВА</t>
  </si>
  <si>
    <t>максарева</t>
  </si>
  <si>
    <t>22 февраля №8</t>
  </si>
  <si>
    <t>Лифтерка</t>
  </si>
  <si>
    <t>*</t>
  </si>
  <si>
    <t>Берштубе</t>
  </si>
  <si>
    <t>Века НТ</t>
  </si>
  <si>
    <t>Северная Казна</t>
  </si>
  <si>
    <t>Орайта</t>
  </si>
  <si>
    <t>ИТОГОВЫЕ ДАННЫЕ РАСКЛАДКИ НОМЕРА 8</t>
  </si>
  <si>
    <t>ДБ Эра</t>
  </si>
  <si>
    <t>Миз</t>
  </si>
  <si>
    <t>Цум</t>
  </si>
  <si>
    <t>Уральский пр-т</t>
  </si>
  <si>
    <t>Ва банк</t>
  </si>
  <si>
    <t>Audio Vidio</t>
  </si>
  <si>
    <t>Галантерея</t>
  </si>
  <si>
    <t>На Александровской</t>
  </si>
  <si>
    <t>Для всех</t>
  </si>
  <si>
    <t>Sela</t>
  </si>
  <si>
    <t>Тагилрембытехника</t>
  </si>
  <si>
    <t>Союз мабель</t>
  </si>
  <si>
    <t>Ажур</t>
  </si>
  <si>
    <t xml:space="preserve">ООО Холод </t>
  </si>
  <si>
    <t>ВИП-мотор</t>
  </si>
  <si>
    <t>Альфа пром</t>
  </si>
  <si>
    <t>дива</t>
  </si>
  <si>
    <t>Прайм-Св</t>
  </si>
  <si>
    <t>Диполь</t>
  </si>
  <si>
    <t>неостайл</t>
  </si>
  <si>
    <t xml:space="preserve">Тагил принт </t>
  </si>
  <si>
    <t>Филипок</t>
  </si>
  <si>
    <t>Окна</t>
  </si>
  <si>
    <t>Налина</t>
  </si>
  <si>
    <t>Магнолия</t>
  </si>
  <si>
    <t>коника</t>
  </si>
  <si>
    <t>Уралвнешторг банк</t>
  </si>
  <si>
    <t>Пригородное</t>
  </si>
  <si>
    <t>Магия</t>
  </si>
  <si>
    <t xml:space="preserve">Элегант </t>
  </si>
  <si>
    <t>ООО Экопром</t>
  </si>
  <si>
    <t>Росгострах</t>
  </si>
  <si>
    <t>Мебель для офиса</t>
  </si>
  <si>
    <t>Хит</t>
  </si>
  <si>
    <t>Дима и Ко</t>
  </si>
  <si>
    <t>ЧП Никитин</t>
  </si>
  <si>
    <t>Next</t>
  </si>
  <si>
    <t>Ситисейф</t>
  </si>
  <si>
    <t>Аквасалон</t>
  </si>
  <si>
    <t>Игровые автоматы</t>
  </si>
  <si>
    <t>ЗАО Уралкомсети</t>
  </si>
  <si>
    <t>Рыбачек</t>
  </si>
  <si>
    <t>Овимекс</t>
  </si>
  <si>
    <t>Экофонд</t>
  </si>
  <si>
    <t>Типография</t>
  </si>
  <si>
    <t>Denis-Scool</t>
  </si>
  <si>
    <t>Евро окна</t>
  </si>
  <si>
    <t>Одежда</t>
  </si>
  <si>
    <t>Мальма тур</t>
  </si>
  <si>
    <t>Разгуляефф</t>
  </si>
  <si>
    <t xml:space="preserve">Салон одежды </t>
  </si>
  <si>
    <t>Окна сок</t>
  </si>
  <si>
    <t>GSM-сервис</t>
  </si>
  <si>
    <t>Авто кредит</t>
  </si>
  <si>
    <t>Все для дома</t>
  </si>
  <si>
    <t>Русфинасбанк</t>
  </si>
  <si>
    <t>Секондхенд</t>
  </si>
  <si>
    <t>Наис</t>
  </si>
  <si>
    <t>Экамид-тур</t>
  </si>
  <si>
    <t>фея</t>
  </si>
  <si>
    <t>Монетка</t>
  </si>
  <si>
    <t>Сантех сервис</t>
  </si>
  <si>
    <t>220V</t>
  </si>
  <si>
    <t>Faberlic</t>
  </si>
  <si>
    <t>Тинет</t>
  </si>
  <si>
    <t>Интеркупе</t>
  </si>
  <si>
    <t>Центро мебель</t>
  </si>
  <si>
    <t>Невеста</t>
  </si>
  <si>
    <t>Ткани</t>
  </si>
  <si>
    <t>Фото ру</t>
  </si>
  <si>
    <t>Stalker</t>
  </si>
  <si>
    <t>СКБ-Банк</t>
  </si>
  <si>
    <t>книги</t>
  </si>
  <si>
    <t>кКвартирный Центр</t>
  </si>
  <si>
    <t>Джинсы</t>
  </si>
  <si>
    <t>Швейные машины</t>
  </si>
  <si>
    <t>Итого:26 магазинов</t>
  </si>
  <si>
    <t>Коптур НТ</t>
  </si>
  <si>
    <t>Кит</t>
  </si>
  <si>
    <t>Иеотон</t>
  </si>
  <si>
    <t>ИженБеби</t>
  </si>
  <si>
    <t>Мос.страх,компания</t>
  </si>
  <si>
    <t>Итого: 32 офиса</t>
  </si>
  <si>
    <t>Карлсон</t>
  </si>
  <si>
    <t>Enriko Marinelli</t>
  </si>
  <si>
    <t>Форотек</t>
  </si>
  <si>
    <t>Октабрьской революции</t>
  </si>
  <si>
    <t>Итого:34 офиса</t>
  </si>
  <si>
    <t>Итого: 34 офиса</t>
  </si>
  <si>
    <t>Элада</t>
  </si>
  <si>
    <t>Тандем</t>
  </si>
  <si>
    <t>Алексанлра</t>
  </si>
  <si>
    <t>Элита парфюм</t>
  </si>
  <si>
    <t>Бонус одежда</t>
  </si>
  <si>
    <t>Baltman</t>
  </si>
  <si>
    <t>Мастер класс</t>
  </si>
  <si>
    <t>Befree</t>
  </si>
  <si>
    <t>вариант</t>
  </si>
  <si>
    <t>Glanc</t>
  </si>
  <si>
    <t>Христи</t>
  </si>
  <si>
    <t>Летуаль</t>
  </si>
  <si>
    <t>Нрвая реальность</t>
  </si>
  <si>
    <t>Альтурс</t>
  </si>
  <si>
    <t>Новый Век</t>
  </si>
  <si>
    <t>Инструмент Нт</t>
  </si>
  <si>
    <t>Зима-лето</t>
  </si>
  <si>
    <t>Palmeta</t>
  </si>
  <si>
    <t>Компьютерный сервис</t>
  </si>
  <si>
    <t>Уют</t>
  </si>
  <si>
    <t>Все для сада</t>
  </si>
  <si>
    <t>Italia</t>
  </si>
  <si>
    <t>Декабери</t>
  </si>
  <si>
    <t>Тепло НТ</t>
  </si>
  <si>
    <t>Бидьярд</t>
  </si>
  <si>
    <t>Итого:9 офисов</t>
  </si>
  <si>
    <t>Ивиор</t>
  </si>
  <si>
    <t>Карабас</t>
  </si>
  <si>
    <t>Ритуальное агенство</t>
  </si>
  <si>
    <t>Спектрили</t>
  </si>
  <si>
    <t>Vtia</t>
  </si>
  <si>
    <t>Энергия Азарта</t>
  </si>
  <si>
    <t>Ангел</t>
  </si>
  <si>
    <t>Медеи</t>
  </si>
  <si>
    <t>Stela</t>
  </si>
  <si>
    <t>гардиан</t>
  </si>
  <si>
    <t xml:space="preserve">янтра </t>
  </si>
  <si>
    <t>Мягкая мебель</t>
  </si>
  <si>
    <t>4 You</t>
  </si>
  <si>
    <t>Седьмой Континент</t>
  </si>
  <si>
    <t>Лариса</t>
  </si>
  <si>
    <t xml:space="preserve">Кованные изделия </t>
  </si>
  <si>
    <t>Fani</t>
  </si>
  <si>
    <t>Итого:52 офиса</t>
  </si>
  <si>
    <t>Енисей</t>
  </si>
  <si>
    <t>Итого:53 магазина</t>
  </si>
  <si>
    <t>Итого:74 офиса</t>
  </si>
  <si>
    <t>Октябрьский пр-т</t>
  </si>
  <si>
    <t>Columbia</t>
  </si>
  <si>
    <t>Керхер центр</t>
  </si>
  <si>
    <t>Натуральный сок</t>
  </si>
  <si>
    <t>Северный Урал</t>
  </si>
  <si>
    <t>Итого: 23 офиса</t>
  </si>
  <si>
    <t>Королевское мыло</t>
  </si>
  <si>
    <t>Итого:20 офисов</t>
  </si>
  <si>
    <t>Мебель</t>
  </si>
  <si>
    <t>Фабрика света</t>
  </si>
  <si>
    <t>Телефон Ру</t>
  </si>
  <si>
    <t>Вязовская</t>
  </si>
  <si>
    <t>Пархоменко</t>
  </si>
  <si>
    <t>Игрушки</t>
  </si>
  <si>
    <t>Грация</t>
  </si>
  <si>
    <t>Лего</t>
  </si>
  <si>
    <t>Агенство Недвижимости</t>
  </si>
  <si>
    <t>polo Garage</t>
  </si>
  <si>
    <t>Парфюмерия</t>
  </si>
  <si>
    <t>канцтовары</t>
  </si>
  <si>
    <t>СКБ-банк</t>
  </si>
  <si>
    <t>водяной</t>
  </si>
  <si>
    <t>Motor</t>
  </si>
  <si>
    <t>Салое связи</t>
  </si>
  <si>
    <t>Юбиляр</t>
  </si>
  <si>
    <t>Skylink</t>
  </si>
  <si>
    <t>Обои</t>
  </si>
  <si>
    <t>Colins</t>
  </si>
  <si>
    <t>Штерн</t>
  </si>
  <si>
    <t>Хозяйка</t>
  </si>
  <si>
    <t>АрсеналА</t>
  </si>
  <si>
    <t>Кожгалантерея</t>
  </si>
  <si>
    <t>Ремонт Обуви</t>
  </si>
  <si>
    <t>Кристина</t>
  </si>
  <si>
    <t>Комфорт</t>
  </si>
  <si>
    <t>Снежанна</t>
  </si>
  <si>
    <t>Цифра</t>
  </si>
  <si>
    <t>Авро-НТ</t>
  </si>
  <si>
    <t>Окей</t>
  </si>
  <si>
    <t>Даниэль</t>
  </si>
  <si>
    <t>Dixsis</t>
  </si>
  <si>
    <t>Маракет</t>
  </si>
  <si>
    <t>Реноме</t>
  </si>
  <si>
    <t>Наста</t>
  </si>
  <si>
    <t>Екатерина</t>
  </si>
  <si>
    <t>Др.Нона</t>
  </si>
  <si>
    <t>Мир здоровья</t>
  </si>
  <si>
    <t>Сумки</t>
  </si>
  <si>
    <t>ЛавТрэвел</t>
  </si>
  <si>
    <t>Теплодом</t>
  </si>
  <si>
    <t>карнавал</t>
  </si>
  <si>
    <t>Радиотовары</t>
  </si>
  <si>
    <t>Мир золота</t>
  </si>
  <si>
    <t>Никкен</t>
  </si>
  <si>
    <t>Ритеаш</t>
  </si>
  <si>
    <t>игровые автоматы</t>
  </si>
  <si>
    <t>Сувениры</t>
  </si>
  <si>
    <t>Комфорт+</t>
  </si>
  <si>
    <t>Лючия</t>
  </si>
  <si>
    <t>Ирбис</t>
  </si>
  <si>
    <t>Телемаг</t>
  </si>
  <si>
    <t>Итого:23 магазина</t>
  </si>
  <si>
    <t>Гостинный двор</t>
  </si>
  <si>
    <t>Виолет</t>
  </si>
  <si>
    <t>Фунтик</t>
  </si>
  <si>
    <t>Трикотаж</t>
  </si>
  <si>
    <t>OLF</t>
  </si>
  <si>
    <t>Спортивное питание</t>
  </si>
  <si>
    <t>спорт</t>
  </si>
  <si>
    <t>игровой мир</t>
  </si>
  <si>
    <t>Золушка</t>
  </si>
  <si>
    <t>Газетная</t>
  </si>
  <si>
    <t>Деловой центр</t>
  </si>
  <si>
    <t>Милион</t>
  </si>
  <si>
    <t>Асфальт НТ</t>
  </si>
  <si>
    <t>Виват</t>
  </si>
  <si>
    <t>Монализа</t>
  </si>
  <si>
    <t>Автошины</t>
  </si>
  <si>
    <t>Belle</t>
  </si>
  <si>
    <t>Фаэтон</t>
  </si>
  <si>
    <t>ДРСО НТ</t>
  </si>
  <si>
    <t>Оскар</t>
  </si>
  <si>
    <t>ЛедиДи</t>
  </si>
  <si>
    <t>Индукция</t>
  </si>
  <si>
    <t>Баон</t>
  </si>
  <si>
    <t>Zig Zag</t>
  </si>
  <si>
    <t>Русский трикотаж</t>
  </si>
  <si>
    <t>Итого: 41 магазин</t>
  </si>
  <si>
    <t>Солярий</t>
  </si>
  <si>
    <t>Багира</t>
  </si>
  <si>
    <t>Эксклюзив</t>
  </si>
  <si>
    <t>Laealine</t>
  </si>
  <si>
    <t>Недвижимость</t>
  </si>
  <si>
    <t>Скат</t>
  </si>
  <si>
    <t>Американ авто</t>
  </si>
  <si>
    <t>Топатушки</t>
  </si>
  <si>
    <t>Комильфо</t>
  </si>
  <si>
    <t>Антенна</t>
  </si>
  <si>
    <t>Саммор-авто</t>
  </si>
  <si>
    <t>Авангард</t>
  </si>
  <si>
    <t>Гардероб</t>
  </si>
  <si>
    <t>Танго</t>
  </si>
  <si>
    <t>Карнавал</t>
  </si>
  <si>
    <t>цветы</t>
  </si>
  <si>
    <t>Caslusin</t>
  </si>
  <si>
    <t>Гавань веков</t>
  </si>
  <si>
    <t>итого:23 магазина</t>
  </si>
  <si>
    <t>Автобонита</t>
  </si>
  <si>
    <t>Замок</t>
  </si>
  <si>
    <t>Итого:24 магазина</t>
  </si>
  <si>
    <t>Бонита стайл</t>
  </si>
  <si>
    <t>Вама парс</t>
  </si>
  <si>
    <t>Свадебный салон</t>
  </si>
  <si>
    <t>Hat</t>
  </si>
  <si>
    <t>Виа италия</t>
  </si>
  <si>
    <t>Итого 32 офиса</t>
  </si>
  <si>
    <t>Club.Ru</t>
  </si>
  <si>
    <t>Евромода</t>
  </si>
  <si>
    <t>Очки для вас</t>
  </si>
  <si>
    <t>Party</t>
  </si>
  <si>
    <t xml:space="preserve">Цветы </t>
  </si>
  <si>
    <t>Мир обуви</t>
  </si>
  <si>
    <t>Вавилон</t>
  </si>
  <si>
    <t xml:space="preserve">Диски </t>
  </si>
  <si>
    <t>Карла Маркса</t>
  </si>
  <si>
    <t>Woman</t>
  </si>
  <si>
    <t>Наш дом</t>
  </si>
  <si>
    <t>Кандитерская</t>
  </si>
  <si>
    <t xml:space="preserve">Амели </t>
  </si>
  <si>
    <t>У Надежды</t>
  </si>
  <si>
    <t>Эльбрус</t>
  </si>
  <si>
    <t>Арсенал спорт</t>
  </si>
  <si>
    <t>Товары здоровья</t>
  </si>
  <si>
    <t>Линда</t>
  </si>
  <si>
    <t>Хаус джинс</t>
  </si>
  <si>
    <t>Нотариус</t>
  </si>
  <si>
    <t>Тагильская недвижимость</t>
  </si>
  <si>
    <t>Алекс Кафе</t>
  </si>
  <si>
    <t>Ви плюс</t>
  </si>
  <si>
    <t>Виплюс</t>
  </si>
  <si>
    <t>Северное сияние</t>
  </si>
  <si>
    <t>Антиквариат</t>
  </si>
  <si>
    <t>Валекнсия</t>
  </si>
  <si>
    <t>Банк</t>
  </si>
  <si>
    <t>Золотая жила</t>
  </si>
  <si>
    <t xml:space="preserve">Леон </t>
  </si>
  <si>
    <t>Мегафон</t>
  </si>
  <si>
    <t>Шкафы купе</t>
  </si>
  <si>
    <t>Юничел</t>
  </si>
  <si>
    <t>Status</t>
  </si>
  <si>
    <t>Маугли</t>
  </si>
  <si>
    <t>АСМ</t>
  </si>
  <si>
    <t>Агенство недвиж</t>
  </si>
  <si>
    <t>Батареечка</t>
  </si>
  <si>
    <t>Aqvaphor</t>
  </si>
  <si>
    <t>Левили</t>
  </si>
  <si>
    <t>Для всей семьм</t>
  </si>
  <si>
    <t xml:space="preserve">Фото </t>
  </si>
  <si>
    <t>Сударушка</t>
  </si>
  <si>
    <t>Русское золото</t>
  </si>
  <si>
    <t>Мода люкс</t>
  </si>
  <si>
    <t>Ваш выбор</t>
  </si>
  <si>
    <t>Конильфо</t>
  </si>
  <si>
    <t>Китенок</t>
  </si>
  <si>
    <t>Этуаль</t>
  </si>
  <si>
    <t>Одежда для женщ</t>
  </si>
  <si>
    <t>Яна</t>
  </si>
  <si>
    <t>Оконный двор</t>
  </si>
  <si>
    <t>мама</t>
  </si>
  <si>
    <t>Окно</t>
  </si>
  <si>
    <t>Трак</t>
  </si>
  <si>
    <t>Интерьер +</t>
  </si>
  <si>
    <t>Дай-ка</t>
  </si>
  <si>
    <t>ACD</t>
  </si>
  <si>
    <t>Ювелирный салон</t>
  </si>
  <si>
    <t>Честер</t>
  </si>
  <si>
    <t>НТ Мф</t>
  </si>
  <si>
    <t>Сезон</t>
  </si>
  <si>
    <t>капри</t>
  </si>
  <si>
    <t>Книгомир</t>
  </si>
  <si>
    <t xml:space="preserve">Модерн </t>
  </si>
  <si>
    <t>Радио детали</t>
  </si>
  <si>
    <t>миллион</t>
  </si>
  <si>
    <t>Сталкет</t>
  </si>
  <si>
    <t>Elis</t>
  </si>
  <si>
    <t>Бегемот</t>
  </si>
  <si>
    <t>Коффе</t>
  </si>
  <si>
    <t>Антолл</t>
  </si>
  <si>
    <t>Onlalia</t>
  </si>
  <si>
    <t>Инструмент +</t>
  </si>
  <si>
    <t>Оникс</t>
  </si>
  <si>
    <t>Автом НТ</t>
  </si>
  <si>
    <t>Манго</t>
  </si>
  <si>
    <t>Leval</t>
  </si>
  <si>
    <t>Италия стиль</t>
  </si>
  <si>
    <t>Командор</t>
  </si>
  <si>
    <t>Изюменка</t>
  </si>
  <si>
    <t>Белый мост</t>
  </si>
  <si>
    <t>Скорпион</t>
  </si>
  <si>
    <t>Ив Роше</t>
  </si>
  <si>
    <t>Мобила</t>
  </si>
  <si>
    <t>Артур х15</t>
  </si>
  <si>
    <t>Бомонд</t>
  </si>
  <si>
    <t>Салон Рукоделия</t>
  </si>
  <si>
    <t>Вояж</t>
  </si>
  <si>
    <t>Canon</t>
  </si>
  <si>
    <t>Лаванда</t>
  </si>
  <si>
    <t>Чертова Дюжина</t>
  </si>
  <si>
    <t>Стелла Марис</t>
  </si>
  <si>
    <t>Оптика</t>
  </si>
  <si>
    <t>Партизан</t>
  </si>
  <si>
    <t>Фараон</t>
  </si>
  <si>
    <t>Эффект</t>
  </si>
  <si>
    <t>Вандер</t>
  </si>
  <si>
    <t>Билеты</t>
  </si>
  <si>
    <t>Хозтовары</t>
  </si>
  <si>
    <t>Для всей семьи</t>
  </si>
  <si>
    <t>Image</t>
  </si>
  <si>
    <t>ральф</t>
  </si>
  <si>
    <t>Спорт товары</t>
  </si>
  <si>
    <t>Золотая рыбка</t>
  </si>
  <si>
    <t>Дизайн проект</t>
  </si>
  <si>
    <t>Профит</t>
  </si>
  <si>
    <t>Шатл</t>
  </si>
  <si>
    <t>Презент</t>
  </si>
  <si>
    <t>евросеть</t>
  </si>
  <si>
    <t xml:space="preserve">Анна </t>
  </si>
  <si>
    <t>Панорама</t>
  </si>
  <si>
    <t>Маэстро</t>
  </si>
  <si>
    <t xml:space="preserve">Сумки </t>
  </si>
  <si>
    <t>Полиграфист</t>
  </si>
  <si>
    <t>Кожа</t>
  </si>
  <si>
    <t>Твое</t>
  </si>
  <si>
    <t>Винный погреб</t>
  </si>
  <si>
    <t>Эолис</t>
  </si>
  <si>
    <t xml:space="preserve">Левели </t>
  </si>
  <si>
    <t>Nerina</t>
  </si>
  <si>
    <t>итого:38 магазинов</t>
  </si>
  <si>
    <t>Манарага</t>
  </si>
  <si>
    <t>Химчистка</t>
  </si>
  <si>
    <t>Палитра</t>
  </si>
  <si>
    <t>Selena</t>
  </si>
  <si>
    <t>Депо джинс</t>
  </si>
  <si>
    <t>Авиакассы</t>
  </si>
  <si>
    <t>Лилу</t>
  </si>
  <si>
    <t>Царь книга</t>
  </si>
  <si>
    <t>V and V</t>
  </si>
  <si>
    <t>Soda</t>
  </si>
  <si>
    <t>Замки</t>
  </si>
  <si>
    <t>Нижнее белье</t>
  </si>
  <si>
    <t>Енрико</t>
  </si>
  <si>
    <t>Радио товары</t>
  </si>
  <si>
    <t>Ecco</t>
  </si>
  <si>
    <t>Сотовые</t>
  </si>
  <si>
    <t>Лазурь</t>
  </si>
  <si>
    <t>Фуджифильм</t>
  </si>
  <si>
    <t>Всплеск х 5</t>
  </si>
  <si>
    <t>Мир праздника</t>
  </si>
  <si>
    <t>Туристическое бюро</t>
  </si>
  <si>
    <t>Леон</t>
  </si>
  <si>
    <t>РДС</t>
  </si>
  <si>
    <t>Бетталинк</t>
  </si>
  <si>
    <t>Рандеву</t>
  </si>
  <si>
    <t>Итого:35 магазинов</t>
  </si>
  <si>
    <t>Мандарин</t>
  </si>
  <si>
    <t>Ароматы</t>
  </si>
  <si>
    <t>Успех</t>
  </si>
  <si>
    <t>Срочное Фото</t>
  </si>
  <si>
    <t>Илана</t>
  </si>
  <si>
    <t>Итого:122маг и офисов</t>
  </si>
  <si>
    <t>Сантехник</t>
  </si>
  <si>
    <t>Цифропись</t>
  </si>
  <si>
    <t>Постельное белье</t>
  </si>
  <si>
    <t>итого:32 офиса</t>
  </si>
  <si>
    <t>Связной</t>
  </si>
  <si>
    <t>Лого</t>
  </si>
  <si>
    <t>Одежда из Польши</t>
  </si>
  <si>
    <t>Все для бани</t>
  </si>
  <si>
    <t>Итого:96 магазинов</t>
  </si>
  <si>
    <t>Музыка и кино</t>
  </si>
  <si>
    <t>Линолиум х4</t>
  </si>
  <si>
    <t>Телефоны</t>
  </si>
  <si>
    <t>ЧП Кофман</t>
  </si>
  <si>
    <t>Ока</t>
  </si>
  <si>
    <t xml:space="preserve">Строй </t>
  </si>
  <si>
    <t>Антенны</t>
  </si>
  <si>
    <t>Серебряное копытце</t>
  </si>
  <si>
    <t xml:space="preserve">Адонис </t>
  </si>
  <si>
    <t>Скат центр</t>
  </si>
  <si>
    <t>Шанс</t>
  </si>
  <si>
    <t>Банзай</t>
  </si>
  <si>
    <t>Клев</t>
  </si>
  <si>
    <t>Торговый дом х2</t>
  </si>
  <si>
    <t>Наидон</t>
  </si>
  <si>
    <t>Рукоделие</t>
  </si>
  <si>
    <t>Империя</t>
  </si>
  <si>
    <t>Все для рыбалки</t>
  </si>
  <si>
    <t>Самородок</t>
  </si>
  <si>
    <t>Итого: 50 магазинов.</t>
  </si>
  <si>
    <t>Олми</t>
  </si>
  <si>
    <t>Союз</t>
  </si>
  <si>
    <t xml:space="preserve">Одежда </t>
  </si>
  <si>
    <t>Восс</t>
  </si>
  <si>
    <t>Техника</t>
  </si>
  <si>
    <t>Игры</t>
  </si>
  <si>
    <t>Трапеза</t>
  </si>
  <si>
    <t>Юлия</t>
  </si>
  <si>
    <t>СКБ Банк</t>
  </si>
  <si>
    <t>Квадрат</t>
  </si>
  <si>
    <t>Ксерокс</t>
  </si>
  <si>
    <t>Товары для дома х5</t>
  </si>
  <si>
    <t>Швея</t>
  </si>
  <si>
    <t>Квартал</t>
  </si>
  <si>
    <t>Итого:85 магазинов</t>
  </si>
  <si>
    <t>Браво</t>
  </si>
  <si>
    <t>Виоли</t>
  </si>
  <si>
    <t>Остров сокровищ</t>
  </si>
  <si>
    <t>Восторг</t>
  </si>
  <si>
    <t>Диски и шины</t>
  </si>
  <si>
    <t>Столярные изделия</t>
  </si>
  <si>
    <t>Хоббит</t>
  </si>
  <si>
    <t>Жемчуг х2</t>
  </si>
  <si>
    <t>Молоток</t>
  </si>
  <si>
    <t>ТК "Пионер"</t>
  </si>
  <si>
    <t>ИП Кирпичникова</t>
  </si>
  <si>
    <t>итого: 22 магазина</t>
  </si>
  <si>
    <t>Банк Москвы</t>
  </si>
  <si>
    <t>Муз торг</t>
  </si>
  <si>
    <t>БАТ</t>
  </si>
  <si>
    <t>итого:3 офиса</t>
  </si>
  <si>
    <t>ИТОГО</t>
  </si>
  <si>
    <t>Курьер: Офисы, Магазины, Торговые центры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</si>
</sst>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12"/>
      <name val="Arial Cyr"/>
      <family val="2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4"/>
      <name val="Arial Cyr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4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1" fillId="0" borderId="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1" fillId="5" borderId="4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0" xfId="0" applyFill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0" fillId="3" borderId="28" xfId="0" applyFont="1" applyFill="1" applyBorder="1" applyAlignment="1">
      <alignment/>
    </xf>
    <xf numFmtId="0" fontId="0" fillId="3" borderId="2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9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3" borderId="30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5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5" borderId="4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0" borderId="0" xfId="0" applyFill="1" applyAlignment="1">
      <alignment/>
    </xf>
    <xf numFmtId="0" fontId="1" fillId="0" borderId="25" xfId="0" applyFont="1" applyBorder="1" applyAlignment="1">
      <alignment/>
    </xf>
    <xf numFmtId="0" fontId="0" fillId="3" borderId="41" xfId="0" applyFont="1" applyFill="1" applyBorder="1" applyAlignment="1">
      <alignment/>
    </xf>
    <xf numFmtId="0" fontId="0" fillId="3" borderId="28" xfId="0" applyFill="1" applyBorder="1" applyAlignment="1">
      <alignment/>
    </xf>
    <xf numFmtId="0" fontId="1" fillId="0" borderId="4" xfId="0" applyFont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2" borderId="7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44" xfId="0" applyBorder="1" applyAlignment="1">
      <alignment/>
    </xf>
    <xf numFmtId="0" fontId="1" fillId="0" borderId="2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3" borderId="47" xfId="0" applyFill="1" applyBorder="1" applyAlignment="1">
      <alignment/>
    </xf>
    <xf numFmtId="0" fontId="0" fillId="0" borderId="6" xfId="0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0" fillId="0" borderId="2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3" borderId="37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86"/>
  <sheetViews>
    <sheetView workbookViewId="0" topLeftCell="A151">
      <selection activeCell="A181" sqref="A181"/>
    </sheetView>
  </sheetViews>
  <sheetFormatPr defaultColWidth="9.00390625" defaultRowHeight="12.75"/>
  <cols>
    <col min="1" max="1" width="20.25390625" style="9" customWidth="1"/>
    <col min="2" max="2" width="3.75390625" style="9" customWidth="1"/>
    <col min="3" max="3" width="20.00390625" style="9" customWidth="1"/>
    <col min="4" max="4" width="3.375" style="9" customWidth="1"/>
    <col min="5" max="5" width="23.875" style="9" customWidth="1"/>
    <col min="6" max="6" width="3.00390625" style="9" customWidth="1"/>
    <col min="7" max="7" width="17.75390625" style="9" customWidth="1"/>
    <col min="8" max="8" width="2.75390625" style="9" customWidth="1"/>
    <col min="9" max="9" width="24.375" style="9" customWidth="1"/>
    <col min="10" max="10" width="2.75390625" style="9" customWidth="1"/>
    <col min="11" max="11" width="18.25390625" style="9" customWidth="1"/>
    <col min="12" max="12" width="2.75390625" style="9" customWidth="1"/>
    <col min="13" max="13" width="19.00390625" style="9" customWidth="1"/>
    <col min="14" max="14" width="3.375" style="9" customWidth="1"/>
  </cols>
  <sheetData>
    <row r="1" spans="1:14" ht="12.75">
      <c r="A1" s="176" t="s">
        <v>0</v>
      </c>
      <c r="B1" s="177"/>
      <c r="C1" s="177" t="s">
        <v>421</v>
      </c>
      <c r="D1" s="177"/>
      <c r="E1" s="177" t="s">
        <v>254</v>
      </c>
      <c r="F1" s="177"/>
      <c r="G1" s="177" t="s">
        <v>1</v>
      </c>
      <c r="H1" s="177"/>
      <c r="I1" s="177" t="s">
        <v>422</v>
      </c>
      <c r="J1" s="177"/>
      <c r="K1" s="177" t="s">
        <v>423</v>
      </c>
      <c r="L1" s="177"/>
      <c r="M1" s="177" t="s">
        <v>424</v>
      </c>
      <c r="N1" s="178"/>
    </row>
    <row r="2" spans="1:14" ht="12.75">
      <c r="A2" s="57" t="s">
        <v>425</v>
      </c>
      <c r="B2" s="9" t="s">
        <v>415</v>
      </c>
      <c r="C2" s="9" t="s">
        <v>426</v>
      </c>
      <c r="D2" s="9" t="s">
        <v>415</v>
      </c>
      <c r="E2" s="9" t="s">
        <v>2</v>
      </c>
      <c r="F2" s="9" t="s">
        <v>415</v>
      </c>
      <c r="G2" s="9" t="s">
        <v>3</v>
      </c>
      <c r="H2" s="9" t="s">
        <v>415</v>
      </c>
      <c r="I2" s="9" t="s">
        <v>127</v>
      </c>
      <c r="J2" s="9" t="s">
        <v>415</v>
      </c>
      <c r="K2" s="9" t="s">
        <v>142</v>
      </c>
      <c r="L2" s="9" t="s">
        <v>415</v>
      </c>
      <c r="M2" s="9" t="s">
        <v>427</v>
      </c>
      <c r="N2" s="20" t="s">
        <v>415</v>
      </c>
    </row>
    <row r="3" spans="1:14" ht="12.75">
      <c r="A3" s="57" t="s">
        <v>428</v>
      </c>
      <c r="B3" s="9" t="s">
        <v>415</v>
      </c>
      <c r="C3" s="9" t="s">
        <v>4</v>
      </c>
      <c r="D3" s="9" t="s">
        <v>415</v>
      </c>
      <c r="F3" s="9" t="s">
        <v>415</v>
      </c>
      <c r="H3" s="9" t="s">
        <v>415</v>
      </c>
      <c r="I3" s="9" t="s">
        <v>131</v>
      </c>
      <c r="J3" s="9" t="s">
        <v>415</v>
      </c>
      <c r="K3" s="9" t="s">
        <v>25</v>
      </c>
      <c r="L3" s="9" t="s">
        <v>415</v>
      </c>
      <c r="M3" s="9" t="s">
        <v>429</v>
      </c>
      <c r="N3" s="20" t="s">
        <v>415</v>
      </c>
    </row>
    <row r="4" spans="1:14" ht="12.75">
      <c r="A4" s="57" t="s">
        <v>430</v>
      </c>
      <c r="B4" s="9" t="s">
        <v>415</v>
      </c>
      <c r="C4" s="9" t="s">
        <v>431</v>
      </c>
      <c r="D4" s="9" t="s">
        <v>415</v>
      </c>
      <c r="E4" s="9" t="s">
        <v>5</v>
      </c>
      <c r="F4" s="9" t="s">
        <v>415</v>
      </c>
      <c r="G4" s="9" t="s">
        <v>6</v>
      </c>
      <c r="H4" s="9" t="s">
        <v>415</v>
      </c>
      <c r="I4" s="9" t="s">
        <v>134</v>
      </c>
      <c r="J4" s="9" t="s">
        <v>415</v>
      </c>
      <c r="K4" s="9" t="s">
        <v>432</v>
      </c>
      <c r="L4" s="9" t="s">
        <v>415</v>
      </c>
      <c r="M4" s="9" t="s">
        <v>433</v>
      </c>
      <c r="N4" s="20" t="s">
        <v>415</v>
      </c>
    </row>
    <row r="5" spans="1:14" ht="12.75">
      <c r="A5" s="57" t="s">
        <v>7</v>
      </c>
      <c r="B5" s="9" t="s">
        <v>415</v>
      </c>
      <c r="C5" s="9" t="s">
        <v>434</v>
      </c>
      <c r="D5" s="9" t="s">
        <v>415</v>
      </c>
      <c r="E5" s="9" t="s">
        <v>435</v>
      </c>
      <c r="F5" s="9" t="s">
        <v>415</v>
      </c>
      <c r="G5" s="9" t="s">
        <v>8</v>
      </c>
      <c r="H5" s="9" t="s">
        <v>415</v>
      </c>
      <c r="I5" s="9" t="s">
        <v>436</v>
      </c>
      <c r="J5" s="9" t="s">
        <v>415</v>
      </c>
      <c r="K5" s="9" t="s">
        <v>129</v>
      </c>
      <c r="L5" s="9" t="s">
        <v>415</v>
      </c>
      <c r="M5" s="9" t="s">
        <v>155</v>
      </c>
      <c r="N5" s="20" t="s">
        <v>415</v>
      </c>
    </row>
    <row r="6" spans="1:14" ht="12.75">
      <c r="A6" s="57" t="s">
        <v>437</v>
      </c>
      <c r="B6" s="9" t="s">
        <v>415</v>
      </c>
      <c r="C6" s="9" t="s">
        <v>9</v>
      </c>
      <c r="D6" s="9" t="s">
        <v>415</v>
      </c>
      <c r="E6" s="9" t="s">
        <v>10</v>
      </c>
      <c r="F6" s="9" t="s">
        <v>415</v>
      </c>
      <c r="G6" s="9" t="s">
        <v>11</v>
      </c>
      <c r="H6" s="9" t="s">
        <v>415</v>
      </c>
      <c r="I6" s="9" t="s">
        <v>438</v>
      </c>
      <c r="J6" s="9" t="s">
        <v>415</v>
      </c>
      <c r="K6" s="9" t="s">
        <v>136</v>
      </c>
      <c r="L6" s="9" t="s">
        <v>415</v>
      </c>
      <c r="M6" s="9" t="s">
        <v>439</v>
      </c>
      <c r="N6" s="20" t="s">
        <v>415</v>
      </c>
    </row>
    <row r="7" spans="1:14" ht="12.75">
      <c r="A7" s="57" t="s">
        <v>440</v>
      </c>
      <c r="B7" s="9" t="s">
        <v>415</v>
      </c>
      <c r="C7" s="9" t="s">
        <v>441</v>
      </c>
      <c r="D7" s="9" t="s">
        <v>415</v>
      </c>
      <c r="E7" s="9" t="s">
        <v>13</v>
      </c>
      <c r="F7" s="9" t="s">
        <v>415</v>
      </c>
      <c r="G7" s="9" t="s">
        <v>14</v>
      </c>
      <c r="H7" s="9" t="s">
        <v>415</v>
      </c>
      <c r="I7" s="9" t="s">
        <v>140</v>
      </c>
      <c r="J7" s="9" t="s">
        <v>415</v>
      </c>
      <c r="L7" s="9" t="s">
        <v>415</v>
      </c>
      <c r="M7" s="9" t="s">
        <v>442</v>
      </c>
      <c r="N7" s="20" t="s">
        <v>415</v>
      </c>
    </row>
    <row r="8" spans="1:14" ht="12.75">
      <c r="A8" s="57" t="s">
        <v>17</v>
      </c>
      <c r="B8" s="9" t="s">
        <v>415</v>
      </c>
      <c r="C8" s="9" t="s">
        <v>443</v>
      </c>
      <c r="D8" s="9" t="s">
        <v>415</v>
      </c>
      <c r="E8" s="9" t="s">
        <v>15</v>
      </c>
      <c r="F8" s="9" t="s">
        <v>415</v>
      </c>
      <c r="G8" s="9" t="s">
        <v>16</v>
      </c>
      <c r="H8" s="9" t="s">
        <v>415</v>
      </c>
      <c r="I8" s="9" t="s">
        <v>144</v>
      </c>
      <c r="J8" s="9" t="s">
        <v>415</v>
      </c>
      <c r="K8" s="9" t="s">
        <v>444</v>
      </c>
      <c r="L8" s="9" t="s">
        <v>415</v>
      </c>
      <c r="M8" s="9" t="s">
        <v>29</v>
      </c>
      <c r="N8" s="20" t="s">
        <v>415</v>
      </c>
    </row>
    <row r="9" spans="1:14" ht="12.75">
      <c r="A9" s="57" t="s">
        <v>19</v>
      </c>
      <c r="B9" s="9" t="s">
        <v>415</v>
      </c>
      <c r="D9" s="9" t="s">
        <v>415</v>
      </c>
      <c r="E9" s="9" t="s">
        <v>18</v>
      </c>
      <c r="F9" s="9" t="s">
        <v>415</v>
      </c>
      <c r="G9" s="9" t="s">
        <v>445</v>
      </c>
      <c r="H9" s="9" t="s">
        <v>415</v>
      </c>
      <c r="I9" s="9" t="s">
        <v>147</v>
      </c>
      <c r="J9" s="9" t="s">
        <v>415</v>
      </c>
      <c r="K9" s="9" t="s">
        <v>133</v>
      </c>
      <c r="L9" s="9" t="s">
        <v>415</v>
      </c>
      <c r="M9" s="9" t="s">
        <v>446</v>
      </c>
      <c r="N9" s="20" t="s">
        <v>415</v>
      </c>
    </row>
    <row r="10" spans="1:14" ht="12.75">
      <c r="A10" s="57" t="s">
        <v>447</v>
      </c>
      <c r="B10" s="9" t="s">
        <v>415</v>
      </c>
      <c r="C10" s="9" t="s">
        <v>20</v>
      </c>
      <c r="D10" s="9" t="s">
        <v>415</v>
      </c>
      <c r="E10" s="9" t="s">
        <v>247</v>
      </c>
      <c r="F10" s="9" t="s">
        <v>415</v>
      </c>
      <c r="G10" s="9" t="s">
        <v>21</v>
      </c>
      <c r="H10" s="9" t="s">
        <v>415</v>
      </c>
      <c r="I10" s="9" t="s">
        <v>448</v>
      </c>
      <c r="J10" s="9" t="s">
        <v>415</v>
      </c>
      <c r="K10" s="9" t="s">
        <v>149</v>
      </c>
      <c r="L10" s="9" t="s">
        <v>415</v>
      </c>
      <c r="M10" s="9" t="s">
        <v>449</v>
      </c>
      <c r="N10" s="20" t="s">
        <v>415</v>
      </c>
    </row>
    <row r="11" spans="1:14" ht="12.75">
      <c r="A11" s="57" t="s">
        <v>450</v>
      </c>
      <c r="B11" s="9" t="s">
        <v>415</v>
      </c>
      <c r="C11" s="9" t="s">
        <v>451</v>
      </c>
      <c r="D11" s="9" t="s">
        <v>415</v>
      </c>
      <c r="E11" s="9" t="s">
        <v>22</v>
      </c>
      <c r="F11" s="9" t="s">
        <v>415</v>
      </c>
      <c r="G11" s="9" t="s">
        <v>23</v>
      </c>
      <c r="H11" s="9" t="s">
        <v>415</v>
      </c>
      <c r="I11" s="9" t="s">
        <v>452</v>
      </c>
      <c r="J11" s="9" t="s">
        <v>415</v>
      </c>
      <c r="K11" s="9" t="s">
        <v>453</v>
      </c>
      <c r="L11" s="9" t="s">
        <v>415</v>
      </c>
      <c r="M11" s="9" t="s">
        <v>454</v>
      </c>
      <c r="N11" s="20" t="s">
        <v>415</v>
      </c>
    </row>
    <row r="12" spans="1:14" ht="12.75">
      <c r="A12" s="57" t="s">
        <v>247</v>
      </c>
      <c r="B12" s="9" t="s">
        <v>415</v>
      </c>
      <c r="C12" s="9" t="s">
        <v>455</v>
      </c>
      <c r="D12" s="9" t="s">
        <v>415</v>
      </c>
      <c r="E12" s="9" t="s">
        <v>25</v>
      </c>
      <c r="F12" s="9" t="s">
        <v>415</v>
      </c>
      <c r="G12" s="9" t="s">
        <v>26</v>
      </c>
      <c r="H12" s="9" t="s">
        <v>415</v>
      </c>
      <c r="I12" s="9" t="s">
        <v>456</v>
      </c>
      <c r="J12" s="9" t="s">
        <v>415</v>
      </c>
      <c r="K12" s="9" t="s">
        <v>457</v>
      </c>
      <c r="L12" s="9" t="s">
        <v>415</v>
      </c>
      <c r="M12" s="9" t="s">
        <v>70</v>
      </c>
      <c r="N12" s="20" t="s">
        <v>415</v>
      </c>
    </row>
    <row r="13" spans="1:14" ht="12.75">
      <c r="A13" s="57" t="s">
        <v>458</v>
      </c>
      <c r="B13" s="9" t="s">
        <v>415</v>
      </c>
      <c r="C13" s="9" t="s">
        <v>27</v>
      </c>
      <c r="D13" s="9" t="s">
        <v>415</v>
      </c>
      <c r="E13" s="9" t="s">
        <v>28</v>
      </c>
      <c r="F13" s="9" t="s">
        <v>415</v>
      </c>
      <c r="H13" s="9" t="s">
        <v>415</v>
      </c>
      <c r="I13" s="9" t="s">
        <v>154</v>
      </c>
      <c r="J13" s="9" t="s">
        <v>415</v>
      </c>
      <c r="K13" s="9" t="s">
        <v>459</v>
      </c>
      <c r="L13" s="9" t="s">
        <v>415</v>
      </c>
      <c r="M13" s="9" t="s">
        <v>460</v>
      </c>
      <c r="N13" s="20" t="s">
        <v>415</v>
      </c>
    </row>
    <row r="14" spans="1:14" ht="12.75">
      <c r="A14" s="57" t="s">
        <v>185</v>
      </c>
      <c r="B14" s="9" t="s">
        <v>415</v>
      </c>
      <c r="C14" s="9" t="s">
        <v>461</v>
      </c>
      <c r="D14" s="9" t="s">
        <v>415</v>
      </c>
      <c r="E14" s="9" t="s">
        <v>30</v>
      </c>
      <c r="F14" s="9" t="s">
        <v>415</v>
      </c>
      <c r="G14" s="9" t="s">
        <v>31</v>
      </c>
      <c r="H14" s="9" t="s">
        <v>415</v>
      </c>
      <c r="I14" s="9" t="s">
        <v>157</v>
      </c>
      <c r="J14" s="9" t="s">
        <v>415</v>
      </c>
      <c r="L14" s="9" t="s">
        <v>415</v>
      </c>
      <c r="M14" s="9" t="s">
        <v>462</v>
      </c>
      <c r="N14" s="20" t="s">
        <v>415</v>
      </c>
    </row>
    <row r="15" spans="1:14" ht="12.75">
      <c r="A15" s="57" t="s">
        <v>463</v>
      </c>
      <c r="B15" s="9" t="s">
        <v>415</v>
      </c>
      <c r="C15" s="9" t="s">
        <v>464</v>
      </c>
      <c r="D15" s="9" t="s">
        <v>415</v>
      </c>
      <c r="E15" s="9" t="s">
        <v>465</v>
      </c>
      <c r="F15" s="9" t="s">
        <v>415</v>
      </c>
      <c r="G15" s="9" t="s">
        <v>33</v>
      </c>
      <c r="H15" s="9" t="s">
        <v>415</v>
      </c>
      <c r="I15" s="9" t="s">
        <v>466</v>
      </c>
      <c r="J15" s="9" t="s">
        <v>415</v>
      </c>
      <c r="K15" s="9" t="s">
        <v>467</v>
      </c>
      <c r="L15" s="9" t="s">
        <v>415</v>
      </c>
      <c r="M15" s="9" t="s">
        <v>29</v>
      </c>
      <c r="N15" s="20" t="s">
        <v>415</v>
      </c>
    </row>
    <row r="16" spans="1:14" ht="12.75">
      <c r="A16" s="57" t="s">
        <v>468</v>
      </c>
      <c r="B16" s="9" t="s">
        <v>415</v>
      </c>
      <c r="C16" s="9" t="s">
        <v>469</v>
      </c>
      <c r="D16" s="9" t="s">
        <v>415</v>
      </c>
      <c r="E16" s="9" t="s">
        <v>470</v>
      </c>
      <c r="F16" s="9" t="s">
        <v>415</v>
      </c>
      <c r="G16" s="9" t="s">
        <v>471</v>
      </c>
      <c r="H16" s="9" t="s">
        <v>415</v>
      </c>
      <c r="I16" s="9" t="s">
        <v>162</v>
      </c>
      <c r="J16" s="9" t="s">
        <v>415</v>
      </c>
      <c r="K16" s="9" t="s">
        <v>472</v>
      </c>
      <c r="L16" s="9" t="s">
        <v>415</v>
      </c>
      <c r="M16" s="9" t="s">
        <v>473</v>
      </c>
      <c r="N16" s="20" t="s">
        <v>415</v>
      </c>
    </row>
    <row r="17" spans="1:14" ht="12.75">
      <c r="A17" s="57" t="s">
        <v>29</v>
      </c>
      <c r="B17" s="9" t="s">
        <v>415</v>
      </c>
      <c r="C17" s="9" t="s">
        <v>35</v>
      </c>
      <c r="D17" s="9" t="s">
        <v>415</v>
      </c>
      <c r="E17" s="9" t="s">
        <v>36</v>
      </c>
      <c r="F17" s="9" t="s">
        <v>415</v>
      </c>
      <c r="H17" s="9" t="s">
        <v>415</v>
      </c>
      <c r="I17" s="9" t="s">
        <v>474</v>
      </c>
      <c r="J17" s="9" t="s">
        <v>415</v>
      </c>
      <c r="K17" s="9" t="s">
        <v>160</v>
      </c>
      <c r="L17" s="9" t="s">
        <v>415</v>
      </c>
      <c r="M17" s="9" t="s">
        <v>475</v>
      </c>
      <c r="N17" s="20" t="s">
        <v>415</v>
      </c>
    </row>
    <row r="18" spans="1:14" ht="12.75">
      <c r="A18" s="57" t="s">
        <v>32</v>
      </c>
      <c r="B18" s="9" t="s">
        <v>415</v>
      </c>
      <c r="C18" s="9" t="s">
        <v>476</v>
      </c>
      <c r="D18" s="9" t="s">
        <v>415</v>
      </c>
      <c r="E18" s="9" t="s">
        <v>477</v>
      </c>
      <c r="F18" s="9" t="s">
        <v>415</v>
      </c>
      <c r="H18" s="9" t="s">
        <v>415</v>
      </c>
      <c r="I18" s="9" t="s">
        <v>478</v>
      </c>
      <c r="J18" s="9" t="s">
        <v>415</v>
      </c>
      <c r="K18" s="9" t="s">
        <v>164</v>
      </c>
      <c r="L18" s="9" t="s">
        <v>415</v>
      </c>
      <c r="M18" s="9" t="s">
        <v>40</v>
      </c>
      <c r="N18" s="20" t="s">
        <v>415</v>
      </c>
    </row>
    <row r="19" spans="1:14" ht="12.75">
      <c r="A19" s="57"/>
      <c r="B19" s="9" t="s">
        <v>415</v>
      </c>
      <c r="C19" s="9" t="s">
        <v>41</v>
      </c>
      <c r="D19" s="9" t="s">
        <v>415</v>
      </c>
      <c r="E19" s="9" t="s">
        <v>42</v>
      </c>
      <c r="F19" s="9" t="s">
        <v>415</v>
      </c>
      <c r="H19" s="9" t="s">
        <v>415</v>
      </c>
      <c r="I19" s="9" t="s">
        <v>479</v>
      </c>
      <c r="J19" s="9" t="s">
        <v>415</v>
      </c>
      <c r="K19" s="9" t="s">
        <v>166</v>
      </c>
      <c r="L19" s="9" t="s">
        <v>415</v>
      </c>
      <c r="M19" s="9" t="s">
        <v>70</v>
      </c>
      <c r="N19" s="20" t="s">
        <v>415</v>
      </c>
    </row>
    <row r="20" spans="1:14" ht="12.75">
      <c r="A20" s="57" t="s">
        <v>480</v>
      </c>
      <c r="B20" s="9" t="s">
        <v>415</v>
      </c>
      <c r="C20" s="9" t="s">
        <v>45</v>
      </c>
      <c r="D20" s="9" t="s">
        <v>415</v>
      </c>
      <c r="E20" s="9" t="s">
        <v>46</v>
      </c>
      <c r="F20" s="9" t="s">
        <v>415</v>
      </c>
      <c r="G20" s="9" t="s">
        <v>37</v>
      </c>
      <c r="H20" s="9" t="s">
        <v>415</v>
      </c>
      <c r="I20" s="9" t="s">
        <v>167</v>
      </c>
      <c r="J20" s="9" t="s">
        <v>415</v>
      </c>
      <c r="L20" s="9" t="s">
        <v>415</v>
      </c>
      <c r="M20" s="9" t="s">
        <v>481</v>
      </c>
      <c r="N20" s="20" t="s">
        <v>415</v>
      </c>
    </row>
    <row r="21" spans="1:14" ht="12.75">
      <c r="A21" s="57" t="s">
        <v>34</v>
      </c>
      <c r="B21" s="9" t="s">
        <v>415</v>
      </c>
      <c r="C21" s="9" t="s">
        <v>49</v>
      </c>
      <c r="D21" s="9" t="s">
        <v>415</v>
      </c>
      <c r="E21" s="9" t="s">
        <v>50</v>
      </c>
      <c r="F21" s="9" t="s">
        <v>415</v>
      </c>
      <c r="G21" s="9" t="s">
        <v>40</v>
      </c>
      <c r="H21" s="9" t="s">
        <v>415</v>
      </c>
      <c r="I21" s="9" t="s">
        <v>482</v>
      </c>
      <c r="J21" s="9" t="s">
        <v>415</v>
      </c>
      <c r="K21" s="9" t="s">
        <v>483</v>
      </c>
      <c r="L21" s="9" t="s">
        <v>415</v>
      </c>
      <c r="N21" s="20" t="s">
        <v>415</v>
      </c>
    </row>
    <row r="22" spans="1:14" ht="12.75">
      <c r="A22" s="57" t="s">
        <v>38</v>
      </c>
      <c r="B22" s="9" t="s">
        <v>415</v>
      </c>
      <c r="C22" s="9" t="s">
        <v>52</v>
      </c>
      <c r="D22" s="9" t="s">
        <v>415</v>
      </c>
      <c r="E22" s="9" t="s">
        <v>53</v>
      </c>
      <c r="F22" s="9" t="s">
        <v>415</v>
      </c>
      <c r="G22" s="9" t="s">
        <v>43</v>
      </c>
      <c r="H22" s="9" t="s">
        <v>415</v>
      </c>
      <c r="I22" s="9" t="s">
        <v>484</v>
      </c>
      <c r="J22" s="9" t="s">
        <v>415</v>
      </c>
      <c r="K22" s="9" t="s">
        <v>170</v>
      </c>
      <c r="L22" s="9" t="s">
        <v>415</v>
      </c>
      <c r="N22" s="20" t="s">
        <v>415</v>
      </c>
    </row>
    <row r="23" spans="1:14" ht="12.75">
      <c r="A23" s="57" t="s">
        <v>485</v>
      </c>
      <c r="B23" s="9" t="s">
        <v>415</v>
      </c>
      <c r="C23" s="9" t="s">
        <v>56</v>
      </c>
      <c r="D23" s="9" t="s">
        <v>415</v>
      </c>
      <c r="E23" s="9" t="s">
        <v>57</v>
      </c>
      <c r="F23" s="9" t="s">
        <v>415</v>
      </c>
      <c r="G23" s="9" t="s">
        <v>47</v>
      </c>
      <c r="H23" s="9" t="s">
        <v>415</v>
      </c>
      <c r="I23" s="9" t="s">
        <v>173</v>
      </c>
      <c r="J23" s="9" t="s">
        <v>415</v>
      </c>
      <c r="K23" s="9" t="s">
        <v>486</v>
      </c>
      <c r="L23" s="9" t="s">
        <v>415</v>
      </c>
      <c r="N23" s="20" t="s">
        <v>415</v>
      </c>
    </row>
    <row r="24" spans="1:14" ht="12.75">
      <c r="A24" s="57" t="s">
        <v>29</v>
      </c>
      <c r="B24" s="9" t="s">
        <v>415</v>
      </c>
      <c r="C24" s="9" t="s">
        <v>59</v>
      </c>
      <c r="D24" s="9" t="s">
        <v>415</v>
      </c>
      <c r="E24" s="9" t="s">
        <v>60</v>
      </c>
      <c r="F24" s="9" t="s">
        <v>415</v>
      </c>
      <c r="G24" s="9" t="s">
        <v>24</v>
      </c>
      <c r="H24" s="9" t="s">
        <v>415</v>
      </c>
      <c r="I24" s="9" t="s">
        <v>175</v>
      </c>
      <c r="J24" s="9" t="s">
        <v>415</v>
      </c>
      <c r="K24" s="9" t="s">
        <v>487</v>
      </c>
      <c r="L24" s="9" t="s">
        <v>415</v>
      </c>
      <c r="M24" s="9" t="s">
        <v>106</v>
      </c>
      <c r="N24" s="20" t="s">
        <v>415</v>
      </c>
    </row>
    <row r="25" spans="1:14" ht="12.75">
      <c r="A25" s="57" t="s">
        <v>488</v>
      </c>
      <c r="B25" s="9" t="s">
        <v>415</v>
      </c>
      <c r="C25" s="9" t="s">
        <v>63</v>
      </c>
      <c r="D25" s="9" t="s">
        <v>415</v>
      </c>
      <c r="E25" s="9" t="s">
        <v>64</v>
      </c>
      <c r="F25" s="9" t="s">
        <v>415</v>
      </c>
      <c r="G25" s="9" t="s">
        <v>54</v>
      </c>
      <c r="H25" s="9" t="s">
        <v>415</v>
      </c>
      <c r="I25" s="9" t="s">
        <v>178</v>
      </c>
      <c r="J25" s="9" t="s">
        <v>415</v>
      </c>
      <c r="K25" s="9" t="s">
        <v>176</v>
      </c>
      <c r="L25" s="9" t="s">
        <v>415</v>
      </c>
      <c r="M25" s="9" t="s">
        <v>489</v>
      </c>
      <c r="N25" s="20" t="s">
        <v>415</v>
      </c>
    </row>
    <row r="26" spans="1:14" ht="12.75">
      <c r="A26" s="57" t="s">
        <v>106</v>
      </c>
      <c r="B26" s="9" t="s">
        <v>415</v>
      </c>
      <c r="C26" s="9" t="s">
        <v>67</v>
      </c>
      <c r="D26" s="9" t="s">
        <v>415</v>
      </c>
      <c r="E26" s="9" t="s">
        <v>68</v>
      </c>
      <c r="F26" s="9" t="s">
        <v>415</v>
      </c>
      <c r="G26" s="9" t="s">
        <v>490</v>
      </c>
      <c r="H26" s="9" t="s">
        <v>415</v>
      </c>
      <c r="I26" s="9" t="s">
        <v>181</v>
      </c>
      <c r="J26" s="9" t="s">
        <v>415</v>
      </c>
      <c r="K26" s="9" t="s">
        <v>179</v>
      </c>
      <c r="L26" s="9" t="s">
        <v>415</v>
      </c>
      <c r="M26" s="9" t="s">
        <v>491</v>
      </c>
      <c r="N26" s="20" t="s">
        <v>415</v>
      </c>
    </row>
    <row r="27" spans="1:14" ht="12.75">
      <c r="A27" s="57" t="s">
        <v>492</v>
      </c>
      <c r="B27" s="9" t="s">
        <v>415</v>
      </c>
      <c r="C27" s="9" t="s">
        <v>70</v>
      </c>
      <c r="D27" s="9" t="s">
        <v>415</v>
      </c>
      <c r="E27" s="9" t="s">
        <v>493</v>
      </c>
      <c r="F27" s="9" t="s">
        <v>415</v>
      </c>
      <c r="G27" s="9" t="s">
        <v>232</v>
      </c>
      <c r="H27" s="9" t="s">
        <v>415</v>
      </c>
      <c r="I27" s="9" t="s">
        <v>494</v>
      </c>
      <c r="J27" s="9" t="s">
        <v>415</v>
      </c>
      <c r="K27" s="9" t="s">
        <v>182</v>
      </c>
      <c r="L27" s="9" t="s">
        <v>415</v>
      </c>
      <c r="M27" s="9" t="s">
        <v>495</v>
      </c>
      <c r="N27" s="20" t="s">
        <v>415</v>
      </c>
    </row>
    <row r="28" spans="1:14" ht="12.75">
      <c r="A28" s="57" t="s">
        <v>496</v>
      </c>
      <c r="B28" s="9" t="s">
        <v>415</v>
      </c>
      <c r="C28" s="9" t="s">
        <v>73</v>
      </c>
      <c r="D28" s="9" t="s">
        <v>415</v>
      </c>
      <c r="E28" s="9" t="s">
        <v>74</v>
      </c>
      <c r="F28" s="9" t="s">
        <v>415</v>
      </c>
      <c r="G28" s="9" t="s">
        <v>65</v>
      </c>
      <c r="H28" s="9" t="s">
        <v>415</v>
      </c>
      <c r="I28" s="9" t="s">
        <v>185</v>
      </c>
      <c r="J28" s="9" t="s">
        <v>415</v>
      </c>
      <c r="K28" s="9" t="s">
        <v>184</v>
      </c>
      <c r="L28" s="9" t="s">
        <v>415</v>
      </c>
      <c r="M28" s="156" t="s">
        <v>497</v>
      </c>
      <c r="N28" s="20" t="s">
        <v>415</v>
      </c>
    </row>
    <row r="29" spans="1:14" ht="12.75">
      <c r="A29" s="57" t="s">
        <v>44</v>
      </c>
      <c r="B29" s="9" t="s">
        <v>415</v>
      </c>
      <c r="C29" s="9" t="s">
        <v>76</v>
      </c>
      <c r="D29" s="9" t="s">
        <v>415</v>
      </c>
      <c r="E29" s="9" t="s">
        <v>77</v>
      </c>
      <c r="F29" s="9" t="s">
        <v>415</v>
      </c>
      <c r="G29" s="9" t="s">
        <v>64</v>
      </c>
      <c r="H29" s="9" t="s">
        <v>415</v>
      </c>
      <c r="I29" s="9" t="s">
        <v>498</v>
      </c>
      <c r="J29" s="9" t="s">
        <v>415</v>
      </c>
      <c r="K29" s="9" t="s">
        <v>186</v>
      </c>
      <c r="L29" s="9" t="s">
        <v>415</v>
      </c>
      <c r="N29" s="20" t="s">
        <v>415</v>
      </c>
    </row>
    <row r="30" spans="1:14" ht="12.75">
      <c r="A30" s="57" t="s">
        <v>48</v>
      </c>
      <c r="B30" s="9" t="s">
        <v>415</v>
      </c>
      <c r="C30" s="9" t="s">
        <v>79</v>
      </c>
      <c r="D30" s="9" t="s">
        <v>415</v>
      </c>
      <c r="E30" s="9" t="s">
        <v>80</v>
      </c>
      <c r="F30" s="9" t="s">
        <v>415</v>
      </c>
      <c r="G30" s="9" t="s">
        <v>71</v>
      </c>
      <c r="H30" s="9" t="s">
        <v>415</v>
      </c>
      <c r="I30" s="9" t="s">
        <v>187</v>
      </c>
      <c r="J30" s="9" t="s">
        <v>415</v>
      </c>
      <c r="L30" s="9" t="s">
        <v>415</v>
      </c>
      <c r="M30" s="156" t="s">
        <v>499</v>
      </c>
      <c r="N30" s="20" t="s">
        <v>415</v>
      </c>
    </row>
    <row r="31" spans="1:14" ht="12.75">
      <c r="A31" s="57" t="s">
        <v>48</v>
      </c>
      <c r="B31" s="9" t="s">
        <v>415</v>
      </c>
      <c r="C31" s="9" t="s">
        <v>83</v>
      </c>
      <c r="D31" s="9" t="s">
        <v>415</v>
      </c>
      <c r="E31" s="9" t="s">
        <v>36</v>
      </c>
      <c r="F31" s="9" t="s">
        <v>415</v>
      </c>
      <c r="H31" s="9" t="s">
        <v>415</v>
      </c>
      <c r="I31" s="9" t="s">
        <v>189</v>
      </c>
      <c r="J31" s="9" t="s">
        <v>415</v>
      </c>
      <c r="K31" s="9" t="s">
        <v>500</v>
      </c>
      <c r="L31" s="9" t="s">
        <v>415</v>
      </c>
      <c r="M31" s="9" t="s">
        <v>106</v>
      </c>
      <c r="N31" s="20" t="s">
        <v>415</v>
      </c>
    </row>
    <row r="32" spans="1:14" ht="12.75">
      <c r="A32" s="57" t="s">
        <v>51</v>
      </c>
      <c r="B32" s="9" t="s">
        <v>415</v>
      </c>
      <c r="C32" s="9" t="s">
        <v>86</v>
      </c>
      <c r="D32" s="9" t="s">
        <v>415</v>
      </c>
      <c r="E32" s="9" t="s">
        <v>87</v>
      </c>
      <c r="F32" s="9" t="s">
        <v>415</v>
      </c>
      <c r="G32" s="9" t="s">
        <v>501</v>
      </c>
      <c r="H32" s="9" t="s">
        <v>415</v>
      </c>
      <c r="I32" s="9" t="s">
        <v>502</v>
      </c>
      <c r="J32" s="9" t="s">
        <v>415</v>
      </c>
      <c r="K32" s="9" t="s">
        <v>188</v>
      </c>
      <c r="L32" s="9" t="s">
        <v>415</v>
      </c>
      <c r="M32" s="9" t="s">
        <v>247</v>
      </c>
      <c r="N32" s="20" t="s">
        <v>415</v>
      </c>
    </row>
    <row r="33" spans="1:14" ht="12.75">
      <c r="A33" s="57" t="s">
        <v>55</v>
      </c>
      <c r="B33" s="9" t="s">
        <v>415</v>
      </c>
      <c r="C33" s="9" t="s">
        <v>90</v>
      </c>
      <c r="D33" s="9" t="s">
        <v>415</v>
      </c>
      <c r="E33" s="9" t="s">
        <v>91</v>
      </c>
      <c r="F33" s="9" t="s">
        <v>415</v>
      </c>
      <c r="G33" s="9" t="s">
        <v>81</v>
      </c>
      <c r="H33" s="9" t="s">
        <v>415</v>
      </c>
      <c r="I33" s="156" t="s">
        <v>503</v>
      </c>
      <c r="K33" s="9" t="s">
        <v>57</v>
      </c>
      <c r="L33" s="9" t="s">
        <v>415</v>
      </c>
      <c r="M33" s="9" t="s">
        <v>504</v>
      </c>
      <c r="N33" s="20" t="s">
        <v>415</v>
      </c>
    </row>
    <row r="34" spans="1:14" ht="12.75">
      <c r="A34" s="57" t="s">
        <v>58</v>
      </c>
      <c r="B34" s="9" t="s">
        <v>415</v>
      </c>
      <c r="C34" s="9" t="s">
        <v>93</v>
      </c>
      <c r="D34" s="9" t="s">
        <v>415</v>
      </c>
      <c r="F34" s="9" t="s">
        <v>415</v>
      </c>
      <c r="G34" s="9" t="s">
        <v>84</v>
      </c>
      <c r="H34" s="9" t="s">
        <v>415</v>
      </c>
      <c r="K34" s="9" t="s">
        <v>191</v>
      </c>
      <c r="L34" s="9" t="s">
        <v>415</v>
      </c>
      <c r="M34" s="9" t="s">
        <v>505</v>
      </c>
      <c r="N34" s="20" t="s">
        <v>415</v>
      </c>
    </row>
    <row r="35" spans="1:14" ht="12.75">
      <c r="A35" s="57" t="s">
        <v>62</v>
      </c>
      <c r="B35" s="9" t="s">
        <v>415</v>
      </c>
      <c r="C35" s="9" t="s">
        <v>506</v>
      </c>
      <c r="D35" s="9" t="s">
        <v>415</v>
      </c>
      <c r="F35" s="9" t="s">
        <v>415</v>
      </c>
      <c r="G35" s="9" t="s">
        <v>88</v>
      </c>
      <c r="H35" s="9" t="s">
        <v>415</v>
      </c>
      <c r="I35" s="156" t="s">
        <v>507</v>
      </c>
      <c r="K35" s="9" t="s">
        <v>2</v>
      </c>
      <c r="L35" s="9" t="s">
        <v>415</v>
      </c>
      <c r="M35" s="9" t="s">
        <v>74</v>
      </c>
      <c r="N35" s="20" t="s">
        <v>415</v>
      </c>
    </row>
    <row r="36" spans="1:14" ht="12.75">
      <c r="A36" s="57" t="s">
        <v>66</v>
      </c>
      <c r="B36" s="9" t="s">
        <v>415</v>
      </c>
      <c r="C36" s="156" t="s">
        <v>508</v>
      </c>
      <c r="D36" s="9" t="s">
        <v>415</v>
      </c>
      <c r="E36" s="156" t="s">
        <v>509</v>
      </c>
      <c r="F36" s="156"/>
      <c r="G36" s="9" t="s">
        <v>510</v>
      </c>
      <c r="H36" s="9" t="s">
        <v>415</v>
      </c>
      <c r="I36" s="9" t="s">
        <v>511</v>
      </c>
      <c r="J36" s="9" t="s">
        <v>415</v>
      </c>
      <c r="K36" s="9" t="s">
        <v>196</v>
      </c>
      <c r="L36" s="9" t="s">
        <v>415</v>
      </c>
      <c r="M36" s="9" t="s">
        <v>512</v>
      </c>
      <c r="N36" s="20" t="s">
        <v>415</v>
      </c>
    </row>
    <row r="37" spans="1:14" ht="12.75">
      <c r="A37" s="57"/>
      <c r="B37" s="9" t="s">
        <v>415</v>
      </c>
      <c r="C37" s="156"/>
      <c r="D37" s="9" t="s">
        <v>415</v>
      </c>
      <c r="G37" s="9" t="s">
        <v>94</v>
      </c>
      <c r="H37" s="9" t="s">
        <v>415</v>
      </c>
      <c r="I37" s="9" t="s">
        <v>513</v>
      </c>
      <c r="J37" s="9" t="s">
        <v>415</v>
      </c>
      <c r="K37" s="9" t="s">
        <v>199</v>
      </c>
      <c r="L37" s="9" t="s">
        <v>415</v>
      </c>
      <c r="M37" s="9" t="s">
        <v>468</v>
      </c>
      <c r="N37" s="20" t="s">
        <v>415</v>
      </c>
    </row>
    <row r="38" spans="1:14" ht="12.75">
      <c r="A38" s="57" t="s">
        <v>69</v>
      </c>
      <c r="B38" s="9" t="s">
        <v>415</v>
      </c>
      <c r="C38" s="156" t="s">
        <v>97</v>
      </c>
      <c r="D38" s="9" t="s">
        <v>415</v>
      </c>
      <c r="E38" s="156" t="s">
        <v>98</v>
      </c>
      <c r="F38" s="156"/>
      <c r="G38" s="9" t="s">
        <v>96</v>
      </c>
      <c r="H38" s="9" t="s">
        <v>415</v>
      </c>
      <c r="I38" s="9" t="s">
        <v>514</v>
      </c>
      <c r="J38" s="9" t="s">
        <v>415</v>
      </c>
      <c r="K38" s="9" t="s">
        <v>201</v>
      </c>
      <c r="L38" s="9" t="s">
        <v>415</v>
      </c>
      <c r="M38" s="9" t="s">
        <v>515</v>
      </c>
      <c r="N38" s="20" t="s">
        <v>415</v>
      </c>
    </row>
    <row r="39" spans="1:14" ht="12.75">
      <c r="A39" s="57" t="s">
        <v>72</v>
      </c>
      <c r="B39" s="9" t="s">
        <v>415</v>
      </c>
      <c r="C39" s="9" t="s">
        <v>101</v>
      </c>
      <c r="D39" s="9" t="s">
        <v>415</v>
      </c>
      <c r="E39" s="9" t="s">
        <v>516</v>
      </c>
      <c r="F39" s="9" t="s">
        <v>415</v>
      </c>
      <c r="G39" s="9" t="s">
        <v>99</v>
      </c>
      <c r="H39" s="9" t="s">
        <v>415</v>
      </c>
      <c r="I39" s="9" t="s">
        <v>142</v>
      </c>
      <c r="J39" s="9" t="s">
        <v>415</v>
      </c>
      <c r="K39" s="9" t="s">
        <v>204</v>
      </c>
      <c r="L39" s="9" t="s">
        <v>415</v>
      </c>
      <c r="M39" s="9" t="s">
        <v>517</v>
      </c>
      <c r="N39" s="20" t="s">
        <v>415</v>
      </c>
    </row>
    <row r="40" spans="1:14" ht="12.75">
      <c r="A40" s="57" t="s">
        <v>75</v>
      </c>
      <c r="B40" s="9" t="s">
        <v>415</v>
      </c>
      <c r="C40" s="9" t="s">
        <v>103</v>
      </c>
      <c r="D40" s="9" t="s">
        <v>415</v>
      </c>
      <c r="E40" s="9" t="s">
        <v>518</v>
      </c>
      <c r="F40" s="9" t="s">
        <v>415</v>
      </c>
      <c r="H40" s="9" t="s">
        <v>415</v>
      </c>
      <c r="I40" s="9" t="s">
        <v>205</v>
      </c>
      <c r="J40" s="9" t="s">
        <v>415</v>
      </c>
      <c r="K40" s="9" t="s">
        <v>207</v>
      </c>
      <c r="L40" s="9" t="s">
        <v>415</v>
      </c>
      <c r="M40" s="9" t="s">
        <v>519</v>
      </c>
      <c r="N40" s="20" t="s">
        <v>415</v>
      </c>
    </row>
    <row r="41" spans="1:14" ht="12.75">
      <c r="A41" s="57" t="s">
        <v>78</v>
      </c>
      <c r="B41" s="9" t="s">
        <v>415</v>
      </c>
      <c r="C41" s="9" t="s">
        <v>105</v>
      </c>
      <c r="D41" s="9" t="s">
        <v>415</v>
      </c>
      <c r="E41" s="9" t="s">
        <v>106</v>
      </c>
      <c r="F41" s="9" t="s">
        <v>415</v>
      </c>
      <c r="G41" s="9" t="s">
        <v>462</v>
      </c>
      <c r="H41" s="9" t="s">
        <v>415</v>
      </c>
      <c r="I41" s="9" t="s">
        <v>209</v>
      </c>
      <c r="J41" s="9" t="s">
        <v>415</v>
      </c>
      <c r="K41" s="9" t="s">
        <v>520</v>
      </c>
      <c r="L41" s="9" t="s">
        <v>415</v>
      </c>
      <c r="M41" s="9" t="s">
        <v>521</v>
      </c>
      <c r="N41" s="20" t="s">
        <v>415</v>
      </c>
    </row>
    <row r="42" spans="1:14" ht="12.75">
      <c r="A42" s="57" t="s">
        <v>82</v>
      </c>
      <c r="B42" s="9" t="s">
        <v>415</v>
      </c>
      <c r="C42" s="9" t="s">
        <v>108</v>
      </c>
      <c r="D42" s="9" t="s">
        <v>415</v>
      </c>
      <c r="E42" s="9" t="s">
        <v>522</v>
      </c>
      <c r="F42" s="9" t="s">
        <v>415</v>
      </c>
      <c r="G42" s="9" t="s">
        <v>42</v>
      </c>
      <c r="H42" s="9" t="s">
        <v>415</v>
      </c>
      <c r="I42" s="9" t="s">
        <v>523</v>
      </c>
      <c r="J42" s="9" t="s">
        <v>415</v>
      </c>
      <c r="K42" s="9" t="s">
        <v>212</v>
      </c>
      <c r="L42" s="9" t="s">
        <v>415</v>
      </c>
      <c r="M42" s="9" t="s">
        <v>174</v>
      </c>
      <c r="N42" s="20" t="s">
        <v>415</v>
      </c>
    </row>
    <row r="43" spans="1:14" ht="12.75">
      <c r="A43" s="57" t="s">
        <v>85</v>
      </c>
      <c r="B43" s="9" t="s">
        <v>415</v>
      </c>
      <c r="C43" s="9" t="s">
        <v>111</v>
      </c>
      <c r="D43" s="9" t="s">
        <v>415</v>
      </c>
      <c r="E43" s="9" t="s">
        <v>112</v>
      </c>
      <c r="F43" s="9" t="s">
        <v>415</v>
      </c>
      <c r="G43" s="9" t="s">
        <v>107</v>
      </c>
      <c r="H43" s="9" t="s">
        <v>415</v>
      </c>
      <c r="I43" s="9" t="s">
        <v>214</v>
      </c>
      <c r="J43" s="9" t="s">
        <v>415</v>
      </c>
      <c r="K43" s="9" t="s">
        <v>524</v>
      </c>
      <c r="L43" s="9" t="s">
        <v>415</v>
      </c>
      <c r="M43" s="9" t="s">
        <v>197</v>
      </c>
      <c r="N43" s="20" t="s">
        <v>415</v>
      </c>
    </row>
    <row r="44" spans="1:14" ht="12.75">
      <c r="A44" s="57" t="s">
        <v>89</v>
      </c>
      <c r="B44" s="9" t="s">
        <v>415</v>
      </c>
      <c r="C44" s="9" t="s">
        <v>525</v>
      </c>
      <c r="D44" s="9" t="s">
        <v>415</v>
      </c>
      <c r="E44" s="9" t="s">
        <v>526</v>
      </c>
      <c r="F44" s="9" t="s">
        <v>415</v>
      </c>
      <c r="G44" s="9" t="s">
        <v>109</v>
      </c>
      <c r="H44" s="9" t="s">
        <v>415</v>
      </c>
      <c r="I44" s="9" t="s">
        <v>216</v>
      </c>
      <c r="J44" s="9" t="s">
        <v>415</v>
      </c>
      <c r="K44" s="9" t="s">
        <v>8</v>
      </c>
      <c r="L44" s="9" t="s">
        <v>415</v>
      </c>
      <c r="M44" s="9" t="s">
        <v>527</v>
      </c>
      <c r="N44" s="20" t="s">
        <v>415</v>
      </c>
    </row>
    <row r="45" spans="1:14" ht="12.75">
      <c r="A45" s="57" t="s">
        <v>92</v>
      </c>
      <c r="B45" s="9" t="s">
        <v>415</v>
      </c>
      <c r="C45" s="9" t="s">
        <v>528</v>
      </c>
      <c r="D45" s="9" t="s">
        <v>415</v>
      </c>
      <c r="E45" s="9" t="s">
        <v>115</v>
      </c>
      <c r="F45" s="9" t="s">
        <v>415</v>
      </c>
      <c r="G45" s="9" t="s">
        <v>529</v>
      </c>
      <c r="H45" s="9" t="s">
        <v>415</v>
      </c>
      <c r="I45" s="9" t="s">
        <v>220</v>
      </c>
      <c r="J45" s="9" t="s">
        <v>415</v>
      </c>
      <c r="K45" s="9" t="s">
        <v>530</v>
      </c>
      <c r="L45" s="9" t="s">
        <v>415</v>
      </c>
      <c r="M45" s="9" t="s">
        <v>531</v>
      </c>
      <c r="N45" s="20" t="s">
        <v>415</v>
      </c>
    </row>
    <row r="46" spans="1:14" ht="12.75">
      <c r="A46" s="57" t="s">
        <v>95</v>
      </c>
      <c r="B46" s="9" t="s">
        <v>415</v>
      </c>
      <c r="C46" s="9" t="s">
        <v>118</v>
      </c>
      <c r="D46" s="9" t="s">
        <v>415</v>
      </c>
      <c r="E46" s="9" t="s">
        <v>119</v>
      </c>
      <c r="F46" s="9" t="s">
        <v>415</v>
      </c>
      <c r="G46" s="9" t="s">
        <v>114</v>
      </c>
      <c r="H46" s="9" t="s">
        <v>415</v>
      </c>
      <c r="I46" s="9" t="s">
        <v>12</v>
      </c>
      <c r="J46" s="9" t="s">
        <v>415</v>
      </c>
      <c r="K46" s="9" t="s">
        <v>532</v>
      </c>
      <c r="L46" s="9" t="s">
        <v>415</v>
      </c>
      <c r="M46" s="9" t="s">
        <v>468</v>
      </c>
      <c r="N46" s="20" t="s">
        <v>415</v>
      </c>
    </row>
    <row r="47" spans="1:14" ht="12.75">
      <c r="A47" s="57" t="s">
        <v>477</v>
      </c>
      <c r="B47" s="9" t="s">
        <v>415</v>
      </c>
      <c r="C47" s="9" t="s">
        <v>122</v>
      </c>
      <c r="D47" s="9" t="s">
        <v>415</v>
      </c>
      <c r="E47" s="9" t="s">
        <v>533</v>
      </c>
      <c r="F47" s="9" t="s">
        <v>415</v>
      </c>
      <c r="G47" s="9" t="s">
        <v>116</v>
      </c>
      <c r="H47" s="9" t="s">
        <v>415</v>
      </c>
      <c r="I47" s="9" t="s">
        <v>225</v>
      </c>
      <c r="J47" s="9" t="s">
        <v>415</v>
      </c>
      <c r="K47" s="9" t="s">
        <v>218</v>
      </c>
      <c r="L47" s="9" t="s">
        <v>415</v>
      </c>
      <c r="M47" s="9" t="s">
        <v>534</v>
      </c>
      <c r="N47" s="20" t="s">
        <v>415</v>
      </c>
    </row>
    <row r="48" spans="1:14" ht="12.75">
      <c r="A48" s="57"/>
      <c r="B48" s="9" t="s">
        <v>415</v>
      </c>
      <c r="C48" s="156" t="s">
        <v>535</v>
      </c>
      <c r="D48" s="9" t="s">
        <v>415</v>
      </c>
      <c r="E48" s="9" t="s">
        <v>477</v>
      </c>
      <c r="F48" s="9" t="s">
        <v>415</v>
      </c>
      <c r="G48" s="9" t="s">
        <v>120</v>
      </c>
      <c r="H48" s="9" t="s">
        <v>415</v>
      </c>
      <c r="I48" s="9" t="s">
        <v>227</v>
      </c>
      <c r="J48" s="9" t="s">
        <v>415</v>
      </c>
      <c r="K48" s="9" t="s">
        <v>536</v>
      </c>
      <c r="L48" s="9" t="s">
        <v>415</v>
      </c>
      <c r="M48" s="9" t="s">
        <v>537</v>
      </c>
      <c r="N48" s="20" t="s">
        <v>415</v>
      </c>
    </row>
    <row r="49" spans="1:14" ht="12.75">
      <c r="A49" s="57" t="s">
        <v>100</v>
      </c>
      <c r="B49" s="9" t="s">
        <v>415</v>
      </c>
      <c r="D49" s="9" t="s">
        <v>415</v>
      </c>
      <c r="E49" s="9" t="s">
        <v>128</v>
      </c>
      <c r="F49" s="9" t="s">
        <v>415</v>
      </c>
      <c r="G49" s="9" t="s">
        <v>123</v>
      </c>
      <c r="H49" s="9" t="s">
        <v>415</v>
      </c>
      <c r="I49" s="9" t="s">
        <v>538</v>
      </c>
      <c r="J49" s="9" t="s">
        <v>415</v>
      </c>
      <c r="K49" s="9" t="s">
        <v>539</v>
      </c>
      <c r="L49" s="9" t="s">
        <v>415</v>
      </c>
      <c r="M49" s="9" t="s">
        <v>540</v>
      </c>
      <c r="N49" s="20" t="s">
        <v>415</v>
      </c>
    </row>
    <row r="50" spans="1:14" ht="12.75">
      <c r="A50" s="57" t="s">
        <v>102</v>
      </c>
      <c r="B50" s="9" t="s">
        <v>415</v>
      </c>
      <c r="C50" s="156" t="s">
        <v>193</v>
      </c>
      <c r="D50" s="9" t="s">
        <v>415</v>
      </c>
      <c r="E50" s="9" t="s">
        <v>132</v>
      </c>
      <c r="F50" s="9" t="s">
        <v>415</v>
      </c>
      <c r="G50" s="9" t="s">
        <v>541</v>
      </c>
      <c r="H50" s="9" t="s">
        <v>415</v>
      </c>
      <c r="I50" s="9" t="s">
        <v>231</v>
      </c>
      <c r="J50" s="9" t="s">
        <v>415</v>
      </c>
      <c r="K50" s="9" t="s">
        <v>136</v>
      </c>
      <c r="L50" s="9" t="s">
        <v>415</v>
      </c>
      <c r="M50" s="9" t="s">
        <v>542</v>
      </c>
      <c r="N50" s="20" t="s">
        <v>415</v>
      </c>
    </row>
    <row r="51" spans="1:14" ht="12.75">
      <c r="A51" s="57" t="s">
        <v>104</v>
      </c>
      <c r="B51" s="9" t="s">
        <v>415</v>
      </c>
      <c r="C51" s="9" t="s">
        <v>195</v>
      </c>
      <c r="D51" s="9" t="s">
        <v>415</v>
      </c>
      <c r="E51" s="9" t="s">
        <v>135</v>
      </c>
      <c r="F51" s="9" t="s">
        <v>415</v>
      </c>
      <c r="G51" s="9" t="s">
        <v>543</v>
      </c>
      <c r="H51" s="9" t="s">
        <v>415</v>
      </c>
      <c r="I51" s="9" t="s">
        <v>234</v>
      </c>
      <c r="J51" s="9" t="s">
        <v>415</v>
      </c>
      <c r="K51" s="9" t="s">
        <v>106</v>
      </c>
      <c r="L51" s="9" t="s">
        <v>415</v>
      </c>
      <c r="M51" s="9" t="s">
        <v>544</v>
      </c>
      <c r="N51" s="20" t="s">
        <v>415</v>
      </c>
    </row>
    <row r="52" spans="1:14" ht="12.75">
      <c r="A52" s="57" t="s">
        <v>545</v>
      </c>
      <c r="B52" s="9" t="s">
        <v>415</v>
      </c>
      <c r="C52" s="9" t="s">
        <v>198</v>
      </c>
      <c r="D52" s="9" t="s">
        <v>415</v>
      </c>
      <c r="E52" s="9" t="s">
        <v>138</v>
      </c>
      <c r="F52" s="9" t="s">
        <v>415</v>
      </c>
      <c r="G52" s="9" t="s">
        <v>546</v>
      </c>
      <c r="H52" s="9" t="s">
        <v>415</v>
      </c>
      <c r="I52" s="9" t="s">
        <v>236</v>
      </c>
      <c r="J52" s="9" t="s">
        <v>415</v>
      </c>
      <c r="K52" s="9" t="s">
        <v>547</v>
      </c>
      <c r="L52" s="9" t="s">
        <v>415</v>
      </c>
      <c r="M52" s="9" t="s">
        <v>548</v>
      </c>
      <c r="N52" s="20" t="s">
        <v>415</v>
      </c>
    </row>
    <row r="53" spans="1:14" ht="12.75">
      <c r="A53" s="57" t="s">
        <v>110</v>
      </c>
      <c r="B53" s="9" t="s">
        <v>415</v>
      </c>
      <c r="C53" s="9" t="s">
        <v>200</v>
      </c>
      <c r="D53" s="9" t="s">
        <v>415</v>
      </c>
      <c r="E53" s="9" t="s">
        <v>549</v>
      </c>
      <c r="F53" s="9" t="s">
        <v>415</v>
      </c>
      <c r="G53" s="9" t="s">
        <v>550</v>
      </c>
      <c r="H53" s="9" t="s">
        <v>415</v>
      </c>
      <c r="I53" s="9" t="s">
        <v>237</v>
      </c>
      <c r="J53" s="9" t="s">
        <v>415</v>
      </c>
      <c r="K53" s="9" t="s">
        <v>551</v>
      </c>
      <c r="L53" s="9" t="s">
        <v>415</v>
      </c>
      <c r="M53" s="9" t="s">
        <v>552</v>
      </c>
      <c r="N53" s="20" t="s">
        <v>415</v>
      </c>
    </row>
    <row r="54" spans="1:14" ht="12.75">
      <c r="A54" s="57" t="s">
        <v>113</v>
      </c>
      <c r="B54" s="9" t="s">
        <v>415</v>
      </c>
      <c r="C54" s="9" t="s">
        <v>203</v>
      </c>
      <c r="D54" s="9" t="s">
        <v>415</v>
      </c>
      <c r="E54" s="9" t="s">
        <v>141</v>
      </c>
      <c r="F54" s="9" t="s">
        <v>415</v>
      </c>
      <c r="G54" s="156" t="s">
        <v>553</v>
      </c>
      <c r="H54" s="156"/>
      <c r="I54" s="9" t="s">
        <v>240</v>
      </c>
      <c r="J54" s="156" t="s">
        <v>415</v>
      </c>
      <c r="K54" s="9" t="s">
        <v>554</v>
      </c>
      <c r="L54" s="9" t="s">
        <v>415</v>
      </c>
      <c r="M54" s="9" t="s">
        <v>106</v>
      </c>
      <c r="N54" s="20" t="s">
        <v>415</v>
      </c>
    </row>
    <row r="55" spans="1:14" ht="12.75">
      <c r="A55" s="57"/>
      <c r="B55" s="9" t="s">
        <v>415</v>
      </c>
      <c r="C55" s="9" t="s">
        <v>206</v>
      </c>
      <c r="D55" s="9" t="s">
        <v>415</v>
      </c>
      <c r="E55" s="9" t="s">
        <v>145</v>
      </c>
      <c r="F55" s="9" t="s">
        <v>415</v>
      </c>
      <c r="I55" s="9" t="s">
        <v>241</v>
      </c>
      <c r="J55" s="9" t="s">
        <v>415</v>
      </c>
      <c r="K55" s="156" t="s">
        <v>555</v>
      </c>
      <c r="M55" s="9" t="s">
        <v>468</v>
      </c>
      <c r="N55" s="20" t="s">
        <v>415</v>
      </c>
    </row>
    <row r="56" spans="1:14" ht="12.75">
      <c r="A56" s="57" t="s">
        <v>117</v>
      </c>
      <c r="B56" s="9" t="s">
        <v>415</v>
      </c>
      <c r="C56" s="9" t="s">
        <v>210</v>
      </c>
      <c r="D56" s="9" t="s">
        <v>415</v>
      </c>
      <c r="E56" s="9" t="s">
        <v>148</v>
      </c>
      <c r="F56" s="9" t="s">
        <v>415</v>
      </c>
      <c r="G56" s="156" t="s">
        <v>248</v>
      </c>
      <c r="H56" s="156"/>
      <c r="I56" s="9" t="s">
        <v>244</v>
      </c>
      <c r="J56" s="156" t="s">
        <v>415</v>
      </c>
      <c r="M56" s="9" t="s">
        <v>124</v>
      </c>
      <c r="N56" s="20" t="s">
        <v>415</v>
      </c>
    </row>
    <row r="57" spans="1:14" ht="12.75">
      <c r="A57" s="57" t="s">
        <v>121</v>
      </c>
      <c r="B57" s="9" t="s">
        <v>415</v>
      </c>
      <c r="C57" s="9" t="s">
        <v>247</v>
      </c>
      <c r="D57" s="9" t="s">
        <v>415</v>
      </c>
      <c r="E57" s="9" t="s">
        <v>150</v>
      </c>
      <c r="F57" s="9" t="s">
        <v>415</v>
      </c>
      <c r="G57" s="9" t="s">
        <v>556</v>
      </c>
      <c r="H57" s="9" t="s">
        <v>415</v>
      </c>
      <c r="I57" s="9" t="s">
        <v>246</v>
      </c>
      <c r="J57" s="9" t="s">
        <v>415</v>
      </c>
      <c r="K57" s="156" t="s">
        <v>557</v>
      </c>
      <c r="M57" s="9" t="s">
        <v>558</v>
      </c>
      <c r="N57" s="20" t="s">
        <v>415</v>
      </c>
    </row>
    <row r="58" spans="1:14" ht="12.75">
      <c r="A58" s="57" t="s">
        <v>124</v>
      </c>
      <c r="B58" s="9" t="s">
        <v>415</v>
      </c>
      <c r="D58" s="9" t="s">
        <v>415</v>
      </c>
      <c r="E58" s="9" t="s">
        <v>152</v>
      </c>
      <c r="F58" s="9" t="s">
        <v>415</v>
      </c>
      <c r="I58" s="9" t="s">
        <v>559</v>
      </c>
      <c r="J58" s="9" t="s">
        <v>415</v>
      </c>
      <c r="K58" s="9" t="s">
        <v>107</v>
      </c>
      <c r="L58" s="9" t="s">
        <v>415</v>
      </c>
      <c r="M58" s="9" t="s">
        <v>560</v>
      </c>
      <c r="N58" s="20" t="s">
        <v>415</v>
      </c>
    </row>
    <row r="59" spans="1:14" ht="12.75">
      <c r="A59" s="57" t="s">
        <v>126</v>
      </c>
      <c r="B59" s="9" t="s">
        <v>415</v>
      </c>
      <c r="C59" s="9" t="s">
        <v>217</v>
      </c>
      <c r="D59" s="9" t="s">
        <v>415</v>
      </c>
      <c r="E59" s="9" t="s">
        <v>155</v>
      </c>
      <c r="F59" s="9" t="s">
        <v>415</v>
      </c>
      <c r="G59" s="156" t="s">
        <v>561</v>
      </c>
      <c r="H59" s="156"/>
      <c r="I59" s="156" t="s">
        <v>562</v>
      </c>
      <c r="J59" s="156"/>
      <c r="K59" s="9" t="s">
        <v>106</v>
      </c>
      <c r="L59" s="9" t="s">
        <v>415</v>
      </c>
      <c r="M59" s="9" t="s">
        <v>563</v>
      </c>
      <c r="N59" s="20" t="s">
        <v>415</v>
      </c>
    </row>
    <row r="60" spans="1:14" ht="12.75">
      <c r="A60" s="57" t="s">
        <v>130</v>
      </c>
      <c r="B60" s="9" t="s">
        <v>415</v>
      </c>
      <c r="C60" s="9" t="s">
        <v>221</v>
      </c>
      <c r="D60" s="9" t="s">
        <v>415</v>
      </c>
      <c r="E60" s="9" t="s">
        <v>158</v>
      </c>
      <c r="F60" s="9" t="s">
        <v>415</v>
      </c>
      <c r="G60" s="9" t="s">
        <v>564</v>
      </c>
      <c r="H60" s="9" t="s">
        <v>415</v>
      </c>
      <c r="K60" s="9" t="s">
        <v>565</v>
      </c>
      <c r="L60" s="9" t="s">
        <v>415</v>
      </c>
      <c r="N60" s="20" t="s">
        <v>415</v>
      </c>
    </row>
    <row r="61" spans="1:14" ht="12.75">
      <c r="A61" s="57" t="s">
        <v>74</v>
      </c>
      <c r="B61" s="9" t="s">
        <v>415</v>
      </c>
      <c r="C61" s="9" t="s">
        <v>223</v>
      </c>
      <c r="D61" s="9" t="s">
        <v>415</v>
      </c>
      <c r="E61" s="9" t="s">
        <v>566</v>
      </c>
      <c r="F61" s="9" t="s">
        <v>415</v>
      </c>
      <c r="K61" s="9" t="s">
        <v>74</v>
      </c>
      <c r="L61" s="9" t="s">
        <v>415</v>
      </c>
      <c r="M61" s="9" t="s">
        <v>567</v>
      </c>
      <c r="N61" s="20" t="s">
        <v>415</v>
      </c>
    </row>
    <row r="62" spans="1:14" ht="12.75">
      <c r="A62" s="57" t="s">
        <v>137</v>
      </c>
      <c r="B62" s="9" t="s">
        <v>415</v>
      </c>
      <c r="C62" s="9" t="s">
        <v>477</v>
      </c>
      <c r="D62" s="9" t="s">
        <v>415</v>
      </c>
      <c r="E62" s="9" t="s">
        <v>163</v>
      </c>
      <c r="F62" s="9" t="s">
        <v>415</v>
      </c>
      <c r="G62" s="156" t="s">
        <v>568</v>
      </c>
      <c r="H62" s="156"/>
      <c r="I62" s="156" t="s">
        <v>569</v>
      </c>
      <c r="J62" s="156"/>
      <c r="K62" s="9" t="s">
        <v>570</v>
      </c>
      <c r="L62" s="9" t="s">
        <v>415</v>
      </c>
      <c r="M62" s="9" t="s">
        <v>571</v>
      </c>
      <c r="N62" s="20" t="s">
        <v>415</v>
      </c>
    </row>
    <row r="63" spans="1:14" ht="12.75">
      <c r="A63" s="57" t="s">
        <v>572</v>
      </c>
      <c r="B63" s="9" t="s">
        <v>415</v>
      </c>
      <c r="C63" s="9" t="s">
        <v>228</v>
      </c>
      <c r="D63" s="9" t="s">
        <v>415</v>
      </c>
      <c r="E63" s="9" t="s">
        <v>573</v>
      </c>
      <c r="F63" s="9" t="s">
        <v>415</v>
      </c>
      <c r="G63" s="9" t="s">
        <v>574</v>
      </c>
      <c r="H63" s="9" t="s">
        <v>415</v>
      </c>
      <c r="I63" s="9" t="s">
        <v>115</v>
      </c>
      <c r="J63" s="9" t="s">
        <v>415</v>
      </c>
      <c r="K63" s="9" t="s">
        <v>575</v>
      </c>
      <c r="L63" s="9" t="s">
        <v>415</v>
      </c>
      <c r="M63" s="9" t="s">
        <v>576</v>
      </c>
      <c r="N63" s="20" t="s">
        <v>415</v>
      </c>
    </row>
    <row r="64" spans="1:14" ht="12.75">
      <c r="A64" s="57"/>
      <c r="B64" s="9" t="s">
        <v>415</v>
      </c>
      <c r="C64" s="9" t="s">
        <v>229</v>
      </c>
      <c r="D64" s="9" t="s">
        <v>415</v>
      </c>
      <c r="E64" s="9" t="s">
        <v>168</v>
      </c>
      <c r="F64" s="9" t="s">
        <v>415</v>
      </c>
      <c r="G64" s="9" t="s">
        <v>577</v>
      </c>
      <c r="H64" s="9" t="s">
        <v>415</v>
      </c>
      <c r="I64" s="9" t="s">
        <v>578</v>
      </c>
      <c r="J64" s="9" t="s">
        <v>415</v>
      </c>
      <c r="K64" s="9" t="s">
        <v>468</v>
      </c>
      <c r="L64" s="9" t="s">
        <v>415</v>
      </c>
      <c r="M64" s="9" t="s">
        <v>579</v>
      </c>
      <c r="N64" s="20" t="s">
        <v>415</v>
      </c>
    </row>
    <row r="65" spans="1:14" ht="12.75">
      <c r="A65" s="57"/>
      <c r="B65" s="9" t="s">
        <v>415</v>
      </c>
      <c r="C65" s="9" t="s">
        <v>580</v>
      </c>
      <c r="D65" s="9" t="s">
        <v>415</v>
      </c>
      <c r="E65" s="9" t="s">
        <v>581</v>
      </c>
      <c r="F65" s="156" t="s">
        <v>415</v>
      </c>
      <c r="G65" s="9" t="s">
        <v>582</v>
      </c>
      <c r="H65" s="9" t="s">
        <v>415</v>
      </c>
      <c r="I65" s="9" t="s">
        <v>583</v>
      </c>
      <c r="J65" s="9" t="s">
        <v>415</v>
      </c>
      <c r="K65" s="9" t="s">
        <v>195</v>
      </c>
      <c r="L65" s="9" t="s">
        <v>415</v>
      </c>
      <c r="M65" s="9" t="s">
        <v>584</v>
      </c>
      <c r="N65" s="20" t="s">
        <v>415</v>
      </c>
    </row>
    <row r="66" spans="1:14" ht="12.75">
      <c r="A66" s="57"/>
      <c r="B66" s="9" t="s">
        <v>415</v>
      </c>
      <c r="C66" s="9" t="s">
        <v>250</v>
      </c>
      <c r="D66" s="9" t="s">
        <v>415</v>
      </c>
      <c r="E66" s="9" t="s">
        <v>585</v>
      </c>
      <c r="F66" s="9" t="s">
        <v>415</v>
      </c>
      <c r="G66" s="9" t="s">
        <v>586</v>
      </c>
      <c r="H66" s="9" t="s">
        <v>415</v>
      </c>
      <c r="I66" s="9" t="s">
        <v>587</v>
      </c>
      <c r="J66" s="9" t="s">
        <v>415</v>
      </c>
      <c r="K66" s="9" t="s">
        <v>588</v>
      </c>
      <c r="L66" s="9" t="s">
        <v>415</v>
      </c>
      <c r="M66" s="9" t="s">
        <v>74</v>
      </c>
      <c r="N66" s="20" t="s">
        <v>415</v>
      </c>
    </row>
    <row r="67" spans="1:14" ht="12.75">
      <c r="A67" s="57" t="s">
        <v>139</v>
      </c>
      <c r="B67" s="9" t="s">
        <v>415</v>
      </c>
      <c r="C67" s="9" t="s">
        <v>589</v>
      </c>
      <c r="D67" s="9" t="s">
        <v>415</v>
      </c>
      <c r="E67" s="9" t="s">
        <v>164</v>
      </c>
      <c r="F67" s="9" t="s">
        <v>415</v>
      </c>
      <c r="G67" s="9" t="s">
        <v>590</v>
      </c>
      <c r="H67" s="9" t="s">
        <v>415</v>
      </c>
      <c r="I67" s="9" t="s">
        <v>591</v>
      </c>
      <c r="J67" s="9" t="s">
        <v>415</v>
      </c>
      <c r="K67" s="9" t="s">
        <v>592</v>
      </c>
      <c r="L67" s="9" t="s">
        <v>415</v>
      </c>
      <c r="M67" s="9" t="s">
        <v>593</v>
      </c>
      <c r="N67" s="20" t="s">
        <v>415</v>
      </c>
    </row>
    <row r="68" spans="1:14" ht="12.75">
      <c r="A68" s="57" t="s">
        <v>143</v>
      </c>
      <c r="B68" s="9" t="s">
        <v>415</v>
      </c>
      <c r="C68" s="9" t="s">
        <v>238</v>
      </c>
      <c r="D68" s="9" t="s">
        <v>415</v>
      </c>
      <c r="E68" s="9" t="s">
        <v>594</v>
      </c>
      <c r="F68" s="9" t="s">
        <v>415</v>
      </c>
      <c r="G68" s="9" t="s">
        <v>595</v>
      </c>
      <c r="H68" s="9" t="s">
        <v>415</v>
      </c>
      <c r="I68" s="9" t="s">
        <v>596</v>
      </c>
      <c r="J68" s="9" t="s">
        <v>415</v>
      </c>
      <c r="K68" s="9" t="s">
        <v>33</v>
      </c>
      <c r="L68" s="9" t="s">
        <v>415</v>
      </c>
      <c r="M68" s="9" t="s">
        <v>597</v>
      </c>
      <c r="N68" s="20" t="s">
        <v>415</v>
      </c>
    </row>
    <row r="69" spans="1:14" ht="12.75">
      <c r="A69" s="57" t="s">
        <v>146</v>
      </c>
      <c r="B69" s="9" t="s">
        <v>415</v>
      </c>
      <c r="C69" s="9" t="s">
        <v>598</v>
      </c>
      <c r="D69" s="9" t="s">
        <v>415</v>
      </c>
      <c r="E69" s="9" t="s">
        <v>599</v>
      </c>
      <c r="F69" s="9" t="s">
        <v>415</v>
      </c>
      <c r="G69" s="9" t="s">
        <v>600</v>
      </c>
      <c r="H69" s="9" t="s">
        <v>415</v>
      </c>
      <c r="I69" s="9" t="s">
        <v>217</v>
      </c>
      <c r="J69" s="9" t="s">
        <v>415</v>
      </c>
      <c r="K69" s="9" t="s">
        <v>565</v>
      </c>
      <c r="L69" s="9" t="s">
        <v>415</v>
      </c>
      <c r="M69" s="9" t="s">
        <v>601</v>
      </c>
      <c r="N69" s="20" t="s">
        <v>415</v>
      </c>
    </row>
    <row r="70" spans="1:14" ht="12.75">
      <c r="A70" s="57" t="s">
        <v>128</v>
      </c>
      <c r="B70" s="9" t="s">
        <v>415</v>
      </c>
      <c r="C70" s="9" t="s">
        <v>242</v>
      </c>
      <c r="D70" s="9" t="s">
        <v>415</v>
      </c>
      <c r="E70" s="9" t="s">
        <v>602</v>
      </c>
      <c r="F70" s="9" t="s">
        <v>415</v>
      </c>
      <c r="G70" s="9" t="s">
        <v>603</v>
      </c>
      <c r="H70" s="9" t="s">
        <v>415</v>
      </c>
      <c r="I70" s="9" t="s">
        <v>6</v>
      </c>
      <c r="J70" s="9" t="s">
        <v>415</v>
      </c>
      <c r="K70" s="9" t="s">
        <v>604</v>
      </c>
      <c r="L70" s="9" t="s">
        <v>415</v>
      </c>
      <c r="M70" s="9" t="s">
        <v>175</v>
      </c>
      <c r="N70" s="20" t="s">
        <v>415</v>
      </c>
    </row>
    <row r="71" spans="1:14" ht="12.75">
      <c r="A71" s="57" t="s">
        <v>151</v>
      </c>
      <c r="B71" s="9" t="s">
        <v>415</v>
      </c>
      <c r="C71" s="9" t="s">
        <v>245</v>
      </c>
      <c r="D71" s="9" t="s">
        <v>415</v>
      </c>
      <c r="E71" s="9" t="s">
        <v>605</v>
      </c>
      <c r="F71" s="9" t="s">
        <v>415</v>
      </c>
      <c r="G71" s="9" t="s">
        <v>606</v>
      </c>
      <c r="H71" s="9" t="s">
        <v>415</v>
      </c>
      <c r="I71" s="9" t="s">
        <v>607</v>
      </c>
      <c r="J71" s="9" t="s">
        <v>415</v>
      </c>
      <c r="K71" s="9" t="s">
        <v>608</v>
      </c>
      <c r="L71" s="9" t="s">
        <v>415</v>
      </c>
      <c r="M71" s="9" t="s">
        <v>609</v>
      </c>
      <c r="N71" s="20" t="s">
        <v>415</v>
      </c>
    </row>
    <row r="72" spans="1:14" ht="12.75">
      <c r="A72" s="57" t="s">
        <v>153</v>
      </c>
      <c r="B72" s="9" t="s">
        <v>415</v>
      </c>
      <c r="C72" s="9" t="s">
        <v>247</v>
      </c>
      <c r="D72" s="9" t="s">
        <v>415</v>
      </c>
      <c r="E72" s="9" t="s">
        <v>610</v>
      </c>
      <c r="F72" s="9" t="s">
        <v>415</v>
      </c>
      <c r="G72" s="9" t="s">
        <v>611</v>
      </c>
      <c r="H72" s="9" t="s">
        <v>415</v>
      </c>
      <c r="I72" s="9" t="s">
        <v>612</v>
      </c>
      <c r="J72" s="9" t="s">
        <v>415</v>
      </c>
      <c r="K72" s="9" t="s">
        <v>613</v>
      </c>
      <c r="L72" s="9" t="s">
        <v>415</v>
      </c>
      <c r="M72" s="9" t="s">
        <v>202</v>
      </c>
      <c r="N72" s="20" t="s">
        <v>415</v>
      </c>
    </row>
    <row r="73" spans="1:14" ht="12.75">
      <c r="A73" s="57" t="s">
        <v>156</v>
      </c>
      <c r="B73" s="9" t="s">
        <v>415</v>
      </c>
      <c r="C73" s="9" t="s">
        <v>249</v>
      </c>
      <c r="D73" s="9" t="s">
        <v>415</v>
      </c>
      <c r="E73" s="9" t="s">
        <v>614</v>
      </c>
      <c r="F73" s="9" t="s">
        <v>415</v>
      </c>
      <c r="G73" s="9" t="s">
        <v>615</v>
      </c>
      <c r="H73" s="9" t="s">
        <v>415</v>
      </c>
      <c r="I73" s="9" t="s">
        <v>616</v>
      </c>
      <c r="J73" s="9" t="s">
        <v>415</v>
      </c>
      <c r="K73" s="9" t="s">
        <v>237</v>
      </c>
      <c r="L73" s="9" t="s">
        <v>415</v>
      </c>
      <c r="M73" s="9" t="s">
        <v>617</v>
      </c>
      <c r="N73" s="20" t="s">
        <v>415</v>
      </c>
    </row>
    <row r="74" spans="1:14" ht="12.75">
      <c r="A74" s="57" t="s">
        <v>159</v>
      </c>
      <c r="B74" s="9" t="s">
        <v>415</v>
      </c>
      <c r="C74" s="156" t="s">
        <v>618</v>
      </c>
      <c r="D74" s="156"/>
      <c r="E74" s="9" t="s">
        <v>619</v>
      </c>
      <c r="F74" s="9" t="s">
        <v>415</v>
      </c>
      <c r="G74" s="9" t="s">
        <v>620</v>
      </c>
      <c r="H74" s="9" t="s">
        <v>415</v>
      </c>
      <c r="I74" s="9" t="s">
        <v>621</v>
      </c>
      <c r="J74" s="9" t="s">
        <v>415</v>
      </c>
      <c r="K74" s="9" t="s">
        <v>622</v>
      </c>
      <c r="L74" s="9" t="s">
        <v>415</v>
      </c>
      <c r="M74" s="9" t="s">
        <v>623</v>
      </c>
      <c r="N74" s="20" t="s">
        <v>415</v>
      </c>
    </row>
    <row r="75" spans="1:14" ht="12.75">
      <c r="A75" s="57" t="s">
        <v>161</v>
      </c>
      <c r="B75" s="9" t="s">
        <v>415</v>
      </c>
      <c r="E75" s="9" t="s">
        <v>624</v>
      </c>
      <c r="F75" s="9" t="s">
        <v>415</v>
      </c>
      <c r="G75" s="9" t="s">
        <v>625</v>
      </c>
      <c r="H75" s="9" t="s">
        <v>415</v>
      </c>
      <c r="I75" s="9" t="s">
        <v>626</v>
      </c>
      <c r="J75" s="9" t="s">
        <v>415</v>
      </c>
      <c r="K75" s="9" t="s">
        <v>168</v>
      </c>
      <c r="L75" s="9" t="s">
        <v>415</v>
      </c>
      <c r="M75" s="9" t="s">
        <v>627</v>
      </c>
      <c r="N75" s="20" t="s">
        <v>415</v>
      </c>
    </row>
    <row r="76" spans="1:14" ht="12.75">
      <c r="A76" s="57" t="s">
        <v>165</v>
      </c>
      <c r="B76" s="9" t="s">
        <v>415</v>
      </c>
      <c r="C76" s="156" t="s">
        <v>628</v>
      </c>
      <c r="E76" s="9" t="s">
        <v>629</v>
      </c>
      <c r="F76" s="9" t="s">
        <v>415</v>
      </c>
      <c r="H76" s="9" t="s">
        <v>415</v>
      </c>
      <c r="I76" s="9" t="s">
        <v>416</v>
      </c>
      <c r="J76" s="9" t="s">
        <v>415</v>
      </c>
      <c r="L76" s="9" t="s">
        <v>415</v>
      </c>
      <c r="M76" s="9" t="s">
        <v>105</v>
      </c>
      <c r="N76" s="20" t="s">
        <v>415</v>
      </c>
    </row>
    <row r="77" spans="1:14" ht="12.75">
      <c r="A77" s="57" t="s">
        <v>630</v>
      </c>
      <c r="B77" s="9" t="s">
        <v>415</v>
      </c>
      <c r="C77" s="9" t="s">
        <v>631</v>
      </c>
      <c r="D77" s="9" t="s">
        <v>415</v>
      </c>
      <c r="E77" s="9" t="s">
        <v>632</v>
      </c>
      <c r="F77" s="9" t="s">
        <v>415</v>
      </c>
      <c r="G77" s="9" t="s">
        <v>633</v>
      </c>
      <c r="H77" s="9" t="s">
        <v>415</v>
      </c>
      <c r="I77" s="9" t="s">
        <v>634</v>
      </c>
      <c r="J77" s="9" t="s">
        <v>415</v>
      </c>
      <c r="K77" s="9" t="s">
        <v>70</v>
      </c>
      <c r="L77" s="9" t="s">
        <v>415</v>
      </c>
      <c r="M77" s="9" t="s">
        <v>635</v>
      </c>
      <c r="N77" s="20" t="s">
        <v>415</v>
      </c>
    </row>
    <row r="78" spans="1:14" ht="12.75">
      <c r="A78" s="57" t="s">
        <v>169</v>
      </c>
      <c r="B78" s="9" t="s">
        <v>415</v>
      </c>
      <c r="C78" s="9" t="s">
        <v>636</v>
      </c>
      <c r="D78" s="9" t="s">
        <v>415</v>
      </c>
      <c r="E78" s="9" t="s">
        <v>637</v>
      </c>
      <c r="F78" s="9" t="s">
        <v>415</v>
      </c>
      <c r="G78" s="9" t="s">
        <v>638</v>
      </c>
      <c r="H78" s="9" t="s">
        <v>415</v>
      </c>
      <c r="I78" s="9" t="s">
        <v>129</v>
      </c>
      <c r="J78" s="9" t="s">
        <v>415</v>
      </c>
      <c r="K78" s="9" t="s">
        <v>170</v>
      </c>
      <c r="L78" s="9" t="s">
        <v>415</v>
      </c>
      <c r="M78" s="9" t="s">
        <v>639</v>
      </c>
      <c r="N78" s="20" t="s">
        <v>415</v>
      </c>
    </row>
    <row r="79" spans="1:14" ht="12.75">
      <c r="A79" s="57" t="s">
        <v>171</v>
      </c>
      <c r="B79" s="9" t="s">
        <v>415</v>
      </c>
      <c r="C79" s="9" t="s">
        <v>70</v>
      </c>
      <c r="D79" s="9" t="s">
        <v>415</v>
      </c>
      <c r="E79" s="9" t="s">
        <v>640</v>
      </c>
      <c r="F79" s="9" t="s">
        <v>415</v>
      </c>
      <c r="G79" s="9" t="s">
        <v>174</v>
      </c>
      <c r="H79" s="9" t="s">
        <v>415</v>
      </c>
      <c r="I79" s="9" t="s">
        <v>641</v>
      </c>
      <c r="J79" s="9" t="s">
        <v>415</v>
      </c>
      <c r="L79" s="9" t="s">
        <v>415</v>
      </c>
      <c r="M79" s="9" t="s">
        <v>642</v>
      </c>
      <c r="N79" s="20" t="s">
        <v>415</v>
      </c>
    </row>
    <row r="80" spans="1:14" ht="12.75">
      <c r="A80" s="57" t="s">
        <v>172</v>
      </c>
      <c r="B80" s="9" t="s">
        <v>415</v>
      </c>
      <c r="C80" s="9" t="s">
        <v>643</v>
      </c>
      <c r="D80" s="9" t="s">
        <v>415</v>
      </c>
      <c r="E80" s="156" t="s">
        <v>644</v>
      </c>
      <c r="G80" s="9" t="s">
        <v>645</v>
      </c>
      <c r="H80" s="9" t="s">
        <v>415</v>
      </c>
      <c r="I80" s="9" t="s">
        <v>417</v>
      </c>
      <c r="J80" s="9" t="s">
        <v>415</v>
      </c>
      <c r="K80" s="9" t="s">
        <v>489</v>
      </c>
      <c r="L80" s="9" t="s">
        <v>415</v>
      </c>
      <c r="M80" s="9" t="s">
        <v>646</v>
      </c>
      <c r="N80" s="20" t="s">
        <v>415</v>
      </c>
    </row>
    <row r="81" spans="1:14" ht="12.75">
      <c r="A81" s="57" t="s">
        <v>174</v>
      </c>
      <c r="B81" s="9" t="s">
        <v>415</v>
      </c>
      <c r="C81" s="9" t="s">
        <v>152</v>
      </c>
      <c r="D81" s="9" t="s">
        <v>415</v>
      </c>
      <c r="G81" s="9" t="s">
        <v>647</v>
      </c>
      <c r="H81" s="9" t="s">
        <v>415</v>
      </c>
      <c r="I81" s="9" t="s">
        <v>418</v>
      </c>
      <c r="J81" s="9" t="s">
        <v>415</v>
      </c>
      <c r="K81" s="9" t="s">
        <v>604</v>
      </c>
      <c r="L81" s="9" t="s">
        <v>415</v>
      </c>
      <c r="M81" s="9" t="s">
        <v>648</v>
      </c>
      <c r="N81" s="20" t="s">
        <v>415</v>
      </c>
    </row>
    <row r="82" spans="1:14" ht="12.75">
      <c r="A82" s="57" t="s">
        <v>177</v>
      </c>
      <c r="B82" s="9" t="s">
        <v>415</v>
      </c>
      <c r="C82" s="9" t="s">
        <v>649</v>
      </c>
      <c r="D82" s="9" t="s">
        <v>415</v>
      </c>
      <c r="G82" s="9" t="s">
        <v>650</v>
      </c>
      <c r="H82" s="9" t="s">
        <v>415</v>
      </c>
      <c r="I82" s="9" t="s">
        <v>651</v>
      </c>
      <c r="J82" s="9" t="s">
        <v>415</v>
      </c>
      <c r="K82" s="9" t="s">
        <v>468</v>
      </c>
      <c r="L82" s="9" t="s">
        <v>415</v>
      </c>
      <c r="M82" s="9" t="s">
        <v>652</v>
      </c>
      <c r="N82" s="20" t="s">
        <v>415</v>
      </c>
    </row>
    <row r="83" spans="1:14" ht="12.75">
      <c r="A83" s="57" t="s">
        <v>180</v>
      </c>
      <c r="B83" s="9" t="s">
        <v>415</v>
      </c>
      <c r="C83" s="9" t="s">
        <v>205</v>
      </c>
      <c r="D83" s="9" t="s">
        <v>415</v>
      </c>
      <c r="G83" s="9" t="s">
        <v>653</v>
      </c>
      <c r="H83" s="9" t="s">
        <v>415</v>
      </c>
      <c r="I83" s="9" t="s">
        <v>419</v>
      </c>
      <c r="J83" s="9" t="s">
        <v>415</v>
      </c>
      <c r="K83" s="9" t="s">
        <v>29</v>
      </c>
      <c r="L83" s="9" t="s">
        <v>415</v>
      </c>
      <c r="N83" s="20" t="s">
        <v>415</v>
      </c>
    </row>
    <row r="84" spans="1:14" ht="12.75">
      <c r="A84" s="57" t="s">
        <v>183</v>
      </c>
      <c r="B84" s="9" t="s">
        <v>415</v>
      </c>
      <c r="C84" s="9" t="s">
        <v>654</v>
      </c>
      <c r="D84" s="9" t="s">
        <v>415</v>
      </c>
      <c r="G84" s="9" t="s">
        <v>276</v>
      </c>
      <c r="H84" s="9" t="s">
        <v>415</v>
      </c>
      <c r="I84" s="9" t="s">
        <v>655</v>
      </c>
      <c r="J84" s="9" t="s">
        <v>415</v>
      </c>
      <c r="K84" s="9" t="s">
        <v>656</v>
      </c>
      <c r="L84" s="9" t="s">
        <v>415</v>
      </c>
      <c r="M84" s="9" t="s">
        <v>657</v>
      </c>
      <c r="N84" s="20" t="s">
        <v>415</v>
      </c>
    </row>
    <row r="85" spans="1:14" ht="12.75">
      <c r="A85" s="57" t="s">
        <v>32</v>
      </c>
      <c r="B85" s="9" t="s">
        <v>415</v>
      </c>
      <c r="C85" s="9" t="s">
        <v>658</v>
      </c>
      <c r="D85" s="9" t="s">
        <v>415</v>
      </c>
      <c r="G85" s="9" t="s">
        <v>659</v>
      </c>
      <c r="H85" s="9" t="s">
        <v>415</v>
      </c>
      <c r="I85" s="9" t="s">
        <v>660</v>
      </c>
      <c r="J85" s="9" t="s">
        <v>415</v>
      </c>
      <c r="K85" s="9" t="s">
        <v>247</v>
      </c>
      <c r="L85" s="9" t="s">
        <v>415</v>
      </c>
      <c r="M85" s="9" t="s">
        <v>661</v>
      </c>
      <c r="N85" s="20" t="s">
        <v>415</v>
      </c>
    </row>
    <row r="86" spans="1:14" ht="12.75">
      <c r="A86" s="57" t="s">
        <v>106</v>
      </c>
      <c r="B86" s="9" t="s">
        <v>415</v>
      </c>
      <c r="C86" s="9" t="s">
        <v>662</v>
      </c>
      <c r="D86" s="9" t="s">
        <v>415</v>
      </c>
      <c r="H86" s="9" t="s">
        <v>415</v>
      </c>
      <c r="I86" s="179" t="s">
        <v>663</v>
      </c>
      <c r="K86" s="9" t="s">
        <v>664</v>
      </c>
      <c r="L86" s="9" t="s">
        <v>415</v>
      </c>
      <c r="M86" s="9" t="s">
        <v>468</v>
      </c>
      <c r="N86" s="20" t="s">
        <v>415</v>
      </c>
    </row>
    <row r="87" spans="1:14" ht="12.75">
      <c r="A87" s="57" t="s">
        <v>74</v>
      </c>
      <c r="B87" s="9" t="s">
        <v>415</v>
      </c>
      <c r="C87" s="9" t="s">
        <v>665</v>
      </c>
      <c r="D87" s="9" t="s">
        <v>415</v>
      </c>
      <c r="G87" s="156" t="s">
        <v>666</v>
      </c>
      <c r="K87" s="9" t="s">
        <v>667</v>
      </c>
      <c r="L87" s="9" t="s">
        <v>415</v>
      </c>
      <c r="M87" s="9" t="s">
        <v>668</v>
      </c>
      <c r="N87" s="20" t="s">
        <v>415</v>
      </c>
    </row>
    <row r="88" spans="1:14" ht="12.75">
      <c r="A88" s="57" t="s">
        <v>190</v>
      </c>
      <c r="B88" s="9" t="s">
        <v>415</v>
      </c>
      <c r="C88" s="9" t="s">
        <v>61</v>
      </c>
      <c r="D88" s="9" t="s">
        <v>415</v>
      </c>
      <c r="H88" s="156"/>
      <c r="K88" s="9" t="s">
        <v>669</v>
      </c>
      <c r="L88" s="9" t="s">
        <v>415</v>
      </c>
      <c r="M88" s="9" t="s">
        <v>670</v>
      </c>
      <c r="N88" s="20" t="s">
        <v>415</v>
      </c>
    </row>
    <row r="89" spans="1:14" ht="12.75">
      <c r="A89" s="57" t="s">
        <v>192</v>
      </c>
      <c r="B89" s="9" t="s">
        <v>415</v>
      </c>
      <c r="C89" s="9" t="s">
        <v>671</v>
      </c>
      <c r="D89" s="9" t="s">
        <v>415</v>
      </c>
      <c r="G89" s="156" t="s">
        <v>256</v>
      </c>
      <c r="H89" s="9" t="s">
        <v>415</v>
      </c>
      <c r="K89" s="9" t="s">
        <v>18</v>
      </c>
      <c r="L89" s="9" t="s">
        <v>415</v>
      </c>
      <c r="M89" s="9" t="s">
        <v>38</v>
      </c>
      <c r="N89" s="20" t="s">
        <v>415</v>
      </c>
    </row>
    <row r="90" spans="1:14" ht="12.75">
      <c r="A90" s="57" t="s">
        <v>194</v>
      </c>
      <c r="B90" s="9" t="s">
        <v>415</v>
      </c>
      <c r="C90" s="9" t="s">
        <v>496</v>
      </c>
      <c r="D90" s="9" t="s">
        <v>415</v>
      </c>
      <c r="E90" s="156" t="s">
        <v>334</v>
      </c>
      <c r="G90" s="9" t="s">
        <v>125</v>
      </c>
      <c r="H90" s="9" t="s">
        <v>415</v>
      </c>
      <c r="I90" s="156" t="s">
        <v>299</v>
      </c>
      <c r="K90" s="156" t="s">
        <v>672</v>
      </c>
      <c r="M90" s="9" t="s">
        <v>673</v>
      </c>
      <c r="N90" s="20" t="s">
        <v>415</v>
      </c>
    </row>
    <row r="91" spans="1:14" ht="12.75">
      <c r="A91" s="57" t="s">
        <v>197</v>
      </c>
      <c r="B91" s="9" t="s">
        <v>415</v>
      </c>
      <c r="C91" s="9" t="s">
        <v>674</v>
      </c>
      <c r="D91" s="9" t="s">
        <v>415</v>
      </c>
      <c r="E91" s="9" t="s">
        <v>675</v>
      </c>
      <c r="F91" s="9" t="s">
        <v>415</v>
      </c>
      <c r="G91" s="9" t="s">
        <v>601</v>
      </c>
      <c r="H91" s="9" t="s">
        <v>415</v>
      </c>
      <c r="I91" s="9" t="s">
        <v>232</v>
      </c>
      <c r="J91" s="9" t="s">
        <v>415</v>
      </c>
      <c r="M91" s="9" t="s">
        <v>676</v>
      </c>
      <c r="N91" s="20" t="s">
        <v>415</v>
      </c>
    </row>
    <row r="92" spans="1:14" ht="12.75">
      <c r="A92" s="57" t="s">
        <v>29</v>
      </c>
      <c r="B92" s="9" t="s">
        <v>415</v>
      </c>
      <c r="C92" s="9" t="s">
        <v>677</v>
      </c>
      <c r="D92" s="9" t="s">
        <v>415</v>
      </c>
      <c r="E92" s="9" t="s">
        <v>678</v>
      </c>
      <c r="F92" s="9" t="s">
        <v>415</v>
      </c>
      <c r="G92" s="9" t="s">
        <v>679</v>
      </c>
      <c r="H92" s="9" t="s">
        <v>415</v>
      </c>
      <c r="I92" s="9" t="s">
        <v>680</v>
      </c>
      <c r="J92" s="9" t="s">
        <v>415</v>
      </c>
      <c r="K92" s="156" t="s">
        <v>681</v>
      </c>
      <c r="M92" s="9" t="s">
        <v>682</v>
      </c>
      <c r="N92" s="20" t="s">
        <v>415</v>
      </c>
    </row>
    <row r="93" spans="1:14" ht="12.75">
      <c r="A93" s="57" t="s">
        <v>202</v>
      </c>
      <c r="B93" s="9" t="s">
        <v>415</v>
      </c>
      <c r="C93" s="9" t="s">
        <v>683</v>
      </c>
      <c r="D93" s="9" t="s">
        <v>415</v>
      </c>
      <c r="E93" s="9" t="s">
        <v>684</v>
      </c>
      <c r="F93" s="9" t="s">
        <v>415</v>
      </c>
      <c r="G93" s="9" t="s">
        <v>685</v>
      </c>
      <c r="H93" s="9" t="s">
        <v>415</v>
      </c>
      <c r="I93" s="9" t="s">
        <v>686</v>
      </c>
      <c r="J93" s="9" t="s">
        <v>415</v>
      </c>
      <c r="K93" s="9" t="s">
        <v>687</v>
      </c>
      <c r="L93" s="9" t="s">
        <v>415</v>
      </c>
      <c r="M93" s="9" t="s">
        <v>126</v>
      </c>
      <c r="N93" s="20" t="s">
        <v>415</v>
      </c>
    </row>
    <row r="94" spans="1:14" ht="12.75">
      <c r="A94" s="57" t="s">
        <v>110</v>
      </c>
      <c r="B94" s="9" t="s">
        <v>415</v>
      </c>
      <c r="C94" s="9" t="s">
        <v>688</v>
      </c>
      <c r="D94" s="9" t="s">
        <v>415</v>
      </c>
      <c r="E94" s="9" t="s">
        <v>53</v>
      </c>
      <c r="F94" s="9" t="s">
        <v>415</v>
      </c>
      <c r="G94" s="9" t="s">
        <v>16</v>
      </c>
      <c r="H94" s="9" t="s">
        <v>415</v>
      </c>
      <c r="I94" s="9" t="s">
        <v>689</v>
      </c>
      <c r="J94" s="9" t="s">
        <v>415</v>
      </c>
      <c r="K94" s="9" t="s">
        <v>690</v>
      </c>
      <c r="L94" s="9" t="s">
        <v>415</v>
      </c>
      <c r="M94" s="9" t="s">
        <v>691</v>
      </c>
      <c r="N94" s="20" t="s">
        <v>415</v>
      </c>
    </row>
    <row r="95" spans="1:14" ht="12.75">
      <c r="A95" s="57" t="s">
        <v>208</v>
      </c>
      <c r="B95" s="9" t="s">
        <v>415</v>
      </c>
      <c r="C95" s="9" t="s">
        <v>692</v>
      </c>
      <c r="D95" s="9" t="s">
        <v>415</v>
      </c>
      <c r="E95" s="9" t="s">
        <v>693</v>
      </c>
      <c r="F95" s="9" t="s">
        <v>415</v>
      </c>
      <c r="G95" s="9" t="s">
        <v>694</v>
      </c>
      <c r="H95" s="9" t="s">
        <v>415</v>
      </c>
      <c r="I95" s="9" t="s">
        <v>695</v>
      </c>
      <c r="J95" s="9" t="s">
        <v>415</v>
      </c>
      <c r="K95" s="9" t="s">
        <v>696</v>
      </c>
      <c r="L95" s="9" t="s">
        <v>415</v>
      </c>
      <c r="M95" s="9" t="s">
        <v>697</v>
      </c>
      <c r="N95" s="20" t="s">
        <v>415</v>
      </c>
    </row>
    <row r="96" spans="1:14" ht="12.75">
      <c r="A96" s="57" t="s">
        <v>211</v>
      </c>
      <c r="B96" s="9" t="s">
        <v>415</v>
      </c>
      <c r="C96" s="9" t="s">
        <v>698</v>
      </c>
      <c r="D96" s="9" t="s">
        <v>415</v>
      </c>
      <c r="E96" s="9" t="s">
        <v>699</v>
      </c>
      <c r="F96" s="9" t="s">
        <v>415</v>
      </c>
      <c r="G96" s="9" t="s">
        <v>700</v>
      </c>
      <c r="H96" s="9" t="s">
        <v>415</v>
      </c>
      <c r="I96" s="9" t="s">
        <v>701</v>
      </c>
      <c r="J96" s="9" t="s">
        <v>415</v>
      </c>
      <c r="K96" s="9" t="s">
        <v>247</v>
      </c>
      <c r="L96" s="9" t="s">
        <v>415</v>
      </c>
      <c r="M96" s="9" t="s">
        <v>646</v>
      </c>
      <c r="N96" s="20" t="s">
        <v>415</v>
      </c>
    </row>
    <row r="97" spans="1:14" ht="12.75">
      <c r="A97" s="57" t="s">
        <v>213</v>
      </c>
      <c r="B97" s="9" t="s">
        <v>415</v>
      </c>
      <c r="C97" s="9" t="s">
        <v>702</v>
      </c>
      <c r="D97" s="9" t="s">
        <v>415</v>
      </c>
      <c r="E97" s="9" t="s">
        <v>703</v>
      </c>
      <c r="F97" s="9" t="s">
        <v>415</v>
      </c>
      <c r="G97" s="9" t="s">
        <v>704</v>
      </c>
      <c r="H97" s="9" t="s">
        <v>415</v>
      </c>
      <c r="I97" s="9" t="s">
        <v>125</v>
      </c>
      <c r="J97" s="9" t="s">
        <v>415</v>
      </c>
      <c r="K97" s="9" t="s">
        <v>705</v>
      </c>
      <c r="L97" s="9" t="s">
        <v>415</v>
      </c>
      <c r="M97" s="9" t="s">
        <v>706</v>
      </c>
      <c r="N97" s="20" t="s">
        <v>415</v>
      </c>
    </row>
    <row r="98" spans="1:14" ht="12.75">
      <c r="A98" s="57" t="s">
        <v>215</v>
      </c>
      <c r="B98" s="9" t="s">
        <v>415</v>
      </c>
      <c r="C98" s="9" t="s">
        <v>707</v>
      </c>
      <c r="D98" s="9" t="s">
        <v>415</v>
      </c>
      <c r="E98" s="9" t="s">
        <v>708</v>
      </c>
      <c r="F98" s="9" t="s">
        <v>415</v>
      </c>
      <c r="G98" s="9" t="s">
        <v>709</v>
      </c>
      <c r="H98" s="9" t="s">
        <v>415</v>
      </c>
      <c r="I98" s="9" t="s">
        <v>570</v>
      </c>
      <c r="J98" s="9" t="s">
        <v>415</v>
      </c>
      <c r="K98" s="9" t="s">
        <v>710</v>
      </c>
      <c r="L98" s="9" t="s">
        <v>415</v>
      </c>
      <c r="M98" s="9" t="s">
        <v>711</v>
      </c>
      <c r="N98" s="20" t="s">
        <v>415</v>
      </c>
    </row>
    <row r="99" spans="1:14" ht="12.75">
      <c r="A99" s="57" t="s">
        <v>219</v>
      </c>
      <c r="B99" s="9" t="s">
        <v>415</v>
      </c>
      <c r="C99" s="9" t="s">
        <v>712</v>
      </c>
      <c r="D99" s="9" t="s">
        <v>415</v>
      </c>
      <c r="E99" s="9" t="s">
        <v>713</v>
      </c>
      <c r="F99" s="9" t="s">
        <v>415</v>
      </c>
      <c r="G99" s="9" t="s">
        <v>714</v>
      </c>
      <c r="H99" s="9" t="s">
        <v>415</v>
      </c>
      <c r="I99" s="9" t="s">
        <v>715</v>
      </c>
      <c r="J99" s="9" t="s">
        <v>415</v>
      </c>
      <c r="K99" s="9" t="s">
        <v>565</v>
      </c>
      <c r="L99" s="9" t="s">
        <v>415</v>
      </c>
      <c r="M99" s="9" t="s">
        <v>37</v>
      </c>
      <c r="N99" s="20" t="s">
        <v>415</v>
      </c>
    </row>
    <row r="100" spans="1:14" ht="12.75">
      <c r="A100" s="57" t="s">
        <v>222</v>
      </c>
      <c r="B100" s="9" t="s">
        <v>415</v>
      </c>
      <c r="C100" s="9" t="s">
        <v>716</v>
      </c>
      <c r="D100" s="9" t="s">
        <v>415</v>
      </c>
      <c r="E100" s="9" t="s">
        <v>717</v>
      </c>
      <c r="F100" s="9" t="s">
        <v>415</v>
      </c>
      <c r="G100" s="9" t="s">
        <v>168</v>
      </c>
      <c r="H100" s="9" t="s">
        <v>415</v>
      </c>
      <c r="I100" s="9" t="s">
        <v>718</v>
      </c>
      <c r="J100" s="9" t="s">
        <v>415</v>
      </c>
      <c r="K100" s="9" t="s">
        <v>719</v>
      </c>
      <c r="L100" s="9" t="s">
        <v>415</v>
      </c>
      <c r="M100" s="9" t="s">
        <v>720</v>
      </c>
      <c r="N100" s="20" t="s">
        <v>415</v>
      </c>
    </row>
    <row r="101" spans="1:14" ht="12.75">
      <c r="A101" s="57" t="s">
        <v>224</v>
      </c>
      <c r="B101" s="9" t="s">
        <v>415</v>
      </c>
      <c r="C101" s="9" t="s">
        <v>721</v>
      </c>
      <c r="D101" s="9" t="s">
        <v>415</v>
      </c>
      <c r="E101" s="9" t="s">
        <v>174</v>
      </c>
      <c r="F101" s="9" t="s">
        <v>415</v>
      </c>
      <c r="G101" s="9" t="s">
        <v>722</v>
      </c>
      <c r="H101" s="9" t="s">
        <v>415</v>
      </c>
      <c r="I101" s="9" t="s">
        <v>723</v>
      </c>
      <c r="J101" s="9" t="s">
        <v>415</v>
      </c>
      <c r="K101" s="9" t="s">
        <v>724</v>
      </c>
      <c r="L101" s="9" t="s">
        <v>415</v>
      </c>
      <c r="M101" s="9" t="s">
        <v>725</v>
      </c>
      <c r="N101" s="20" t="s">
        <v>415</v>
      </c>
    </row>
    <row r="102" spans="1:14" ht="12.75">
      <c r="A102" s="57" t="s">
        <v>226</v>
      </c>
      <c r="B102" s="9" t="s">
        <v>415</v>
      </c>
      <c r="C102" s="9" t="s">
        <v>139</v>
      </c>
      <c r="D102" s="9" t="s">
        <v>415</v>
      </c>
      <c r="E102" s="9" t="s">
        <v>726</v>
      </c>
      <c r="F102" s="9" t="s">
        <v>415</v>
      </c>
      <c r="G102" s="9" t="s">
        <v>247</v>
      </c>
      <c r="H102" s="9" t="s">
        <v>415</v>
      </c>
      <c r="I102" s="9" t="s">
        <v>727</v>
      </c>
      <c r="J102" s="9" t="s">
        <v>415</v>
      </c>
      <c r="K102" s="9" t="s">
        <v>728</v>
      </c>
      <c r="L102" s="9" t="s">
        <v>415</v>
      </c>
      <c r="M102" s="9" t="s">
        <v>729</v>
      </c>
      <c r="N102" s="20" t="s">
        <v>415</v>
      </c>
    </row>
    <row r="103" spans="1:14" ht="12.75">
      <c r="A103" s="57" t="s">
        <v>730</v>
      </c>
      <c r="B103" s="9" t="s">
        <v>415</v>
      </c>
      <c r="C103" s="9" t="s">
        <v>731</v>
      </c>
      <c r="D103" s="9" t="s">
        <v>415</v>
      </c>
      <c r="E103" s="9" t="s">
        <v>732</v>
      </c>
      <c r="F103" s="9" t="s">
        <v>415</v>
      </c>
      <c r="G103" s="9" t="s">
        <v>273</v>
      </c>
      <c r="H103" s="9" t="s">
        <v>415</v>
      </c>
      <c r="I103" s="9" t="s">
        <v>733</v>
      </c>
      <c r="J103" s="9" t="s">
        <v>415</v>
      </c>
      <c r="K103" s="9" t="s">
        <v>734</v>
      </c>
      <c r="L103" s="9" t="s">
        <v>415</v>
      </c>
      <c r="M103" s="9" t="s">
        <v>735</v>
      </c>
      <c r="N103" s="20" t="s">
        <v>415</v>
      </c>
    </row>
    <row r="104" spans="1:14" ht="12.75">
      <c r="A104" s="57" t="s">
        <v>736</v>
      </c>
      <c r="B104" s="9" t="s">
        <v>415</v>
      </c>
      <c r="C104" s="9" t="s">
        <v>737</v>
      </c>
      <c r="D104" s="9" t="s">
        <v>415</v>
      </c>
      <c r="E104" s="9" t="s">
        <v>738</v>
      </c>
      <c r="F104" s="9" t="s">
        <v>415</v>
      </c>
      <c r="G104" s="9" t="s">
        <v>739</v>
      </c>
      <c r="H104" s="9" t="s">
        <v>415</v>
      </c>
      <c r="I104" s="9" t="s">
        <v>530</v>
      </c>
      <c r="J104" s="9" t="s">
        <v>415</v>
      </c>
      <c r="K104" s="9" t="s">
        <v>740</v>
      </c>
      <c r="L104" s="9" t="s">
        <v>415</v>
      </c>
      <c r="M104" s="9" t="s">
        <v>741</v>
      </c>
      <c r="N104" s="20" t="s">
        <v>415</v>
      </c>
    </row>
    <row r="105" spans="1:14" ht="12.75">
      <c r="A105" s="57" t="s">
        <v>230</v>
      </c>
      <c r="B105" s="9" t="s">
        <v>415</v>
      </c>
      <c r="C105" s="9" t="s">
        <v>742</v>
      </c>
      <c r="D105" s="9" t="s">
        <v>415</v>
      </c>
      <c r="E105" s="9" t="s">
        <v>743</v>
      </c>
      <c r="F105" s="9" t="s">
        <v>415</v>
      </c>
      <c r="G105" s="9" t="s">
        <v>128</v>
      </c>
      <c r="H105" s="9" t="s">
        <v>415</v>
      </c>
      <c r="I105" s="9" t="s">
        <v>744</v>
      </c>
      <c r="J105" s="9" t="s">
        <v>415</v>
      </c>
      <c r="K105" s="9" t="s">
        <v>221</v>
      </c>
      <c r="L105" s="9" t="s">
        <v>415</v>
      </c>
      <c r="M105" s="9" t="s">
        <v>745</v>
      </c>
      <c r="N105" s="20" t="s">
        <v>415</v>
      </c>
    </row>
    <row r="106" spans="1:14" ht="12.75">
      <c r="A106" s="57" t="s">
        <v>233</v>
      </c>
      <c r="B106" s="9" t="s">
        <v>415</v>
      </c>
      <c r="C106" s="9" t="s">
        <v>746</v>
      </c>
      <c r="D106" s="9" t="s">
        <v>415</v>
      </c>
      <c r="E106" s="9" t="s">
        <v>747</v>
      </c>
      <c r="F106" s="9" t="s">
        <v>415</v>
      </c>
      <c r="G106" s="9" t="s">
        <v>722</v>
      </c>
      <c r="H106" s="9" t="s">
        <v>415</v>
      </c>
      <c r="I106" s="9" t="s">
        <v>748</v>
      </c>
      <c r="J106" s="9" t="s">
        <v>415</v>
      </c>
      <c r="K106" s="9" t="s">
        <v>749</v>
      </c>
      <c r="L106" s="9" t="s">
        <v>415</v>
      </c>
      <c r="M106" s="9" t="s">
        <v>750</v>
      </c>
      <c r="N106" s="20" t="s">
        <v>415</v>
      </c>
    </row>
    <row r="107" spans="1:14" ht="12.75">
      <c r="A107" s="57" t="s">
        <v>235</v>
      </c>
      <c r="B107" s="9" t="s">
        <v>415</v>
      </c>
      <c r="C107" s="9" t="s">
        <v>751</v>
      </c>
      <c r="D107" s="9" t="s">
        <v>415</v>
      </c>
      <c r="E107" s="9" t="s">
        <v>752</v>
      </c>
      <c r="F107" s="9" t="s">
        <v>415</v>
      </c>
      <c r="G107" s="9" t="s">
        <v>110</v>
      </c>
      <c r="H107" s="9" t="s">
        <v>415</v>
      </c>
      <c r="I107" s="9" t="s">
        <v>753</v>
      </c>
      <c r="J107" s="9" t="s">
        <v>415</v>
      </c>
      <c r="K107" s="9" t="s">
        <v>754</v>
      </c>
      <c r="L107" s="9" t="s">
        <v>415</v>
      </c>
      <c r="M107" s="9" t="s">
        <v>755</v>
      </c>
      <c r="N107" s="20" t="s">
        <v>415</v>
      </c>
    </row>
    <row r="108" spans="1:14" ht="12.75">
      <c r="A108" s="57" t="s">
        <v>756</v>
      </c>
      <c r="B108" s="9" t="s">
        <v>415</v>
      </c>
      <c r="C108" s="9" t="s">
        <v>757</v>
      </c>
      <c r="D108" s="9" t="s">
        <v>415</v>
      </c>
      <c r="E108" s="9" t="s">
        <v>57</v>
      </c>
      <c r="F108" s="9" t="s">
        <v>415</v>
      </c>
      <c r="G108" s="9" t="s">
        <v>758</v>
      </c>
      <c r="H108" s="9" t="s">
        <v>415</v>
      </c>
      <c r="I108" s="9" t="s">
        <v>759</v>
      </c>
      <c r="J108" s="9" t="s">
        <v>415</v>
      </c>
      <c r="K108" s="9" t="s">
        <v>125</v>
      </c>
      <c r="L108" s="9" t="s">
        <v>415</v>
      </c>
      <c r="M108" s="9" t="s">
        <v>760</v>
      </c>
      <c r="N108" s="20" t="s">
        <v>415</v>
      </c>
    </row>
    <row r="109" spans="1:14" ht="12.75">
      <c r="A109" s="57" t="s">
        <v>239</v>
      </c>
      <c r="B109" s="9" t="s">
        <v>415</v>
      </c>
      <c r="C109" s="9" t="s">
        <v>761</v>
      </c>
      <c r="D109" s="9" t="s">
        <v>415</v>
      </c>
      <c r="E109" s="9" t="s">
        <v>762</v>
      </c>
      <c r="F109" s="9" t="s">
        <v>415</v>
      </c>
      <c r="G109" s="9" t="s">
        <v>763</v>
      </c>
      <c r="H109" s="9" t="s">
        <v>415</v>
      </c>
      <c r="I109" s="9" t="s">
        <v>764</v>
      </c>
      <c r="J109" s="9" t="s">
        <v>415</v>
      </c>
      <c r="K109" s="9" t="s">
        <v>765</v>
      </c>
      <c r="L109" s="9" t="s">
        <v>415</v>
      </c>
      <c r="M109" s="9" t="s">
        <v>468</v>
      </c>
      <c r="N109" s="20" t="s">
        <v>415</v>
      </c>
    </row>
    <row r="110" spans="1:14" ht="12.75">
      <c r="A110" s="57" t="s">
        <v>74</v>
      </c>
      <c r="B110" s="9" t="s">
        <v>415</v>
      </c>
      <c r="C110" s="9" t="s">
        <v>766</v>
      </c>
      <c r="D110" s="9" t="s">
        <v>415</v>
      </c>
      <c r="E110" s="9" t="s">
        <v>767</v>
      </c>
      <c r="F110" s="9" t="s">
        <v>415</v>
      </c>
      <c r="G110" s="9" t="s">
        <v>768</v>
      </c>
      <c r="H110" s="9" t="s">
        <v>415</v>
      </c>
      <c r="I110" s="9" t="s">
        <v>769</v>
      </c>
      <c r="J110" s="9" t="s">
        <v>415</v>
      </c>
      <c r="K110" s="9" t="s">
        <v>40</v>
      </c>
      <c r="L110" s="9" t="s">
        <v>415</v>
      </c>
      <c r="M110" s="9" t="s">
        <v>247</v>
      </c>
      <c r="N110" s="20" t="s">
        <v>415</v>
      </c>
    </row>
    <row r="111" spans="1:14" ht="12.75">
      <c r="A111" s="57" t="s">
        <v>243</v>
      </c>
      <c r="B111" s="9" t="s">
        <v>415</v>
      </c>
      <c r="C111" s="9" t="s">
        <v>770</v>
      </c>
      <c r="D111" s="9" t="s">
        <v>415</v>
      </c>
      <c r="E111" s="9" t="s">
        <v>771</v>
      </c>
      <c r="F111" s="9" t="s">
        <v>415</v>
      </c>
      <c r="G111" s="9" t="s">
        <v>772</v>
      </c>
      <c r="H111" s="9" t="s">
        <v>415</v>
      </c>
      <c r="I111" s="9" t="s">
        <v>773</v>
      </c>
      <c r="J111" s="9" t="s">
        <v>415</v>
      </c>
      <c r="K111" s="9" t="s">
        <v>100</v>
      </c>
      <c r="L111" s="9" t="s">
        <v>415</v>
      </c>
      <c r="M111" s="9" t="s">
        <v>774</v>
      </c>
      <c r="N111" s="20" t="s">
        <v>415</v>
      </c>
    </row>
    <row r="112" spans="1:14" ht="12.75">
      <c r="A112" s="57"/>
      <c r="B112" s="9" t="s">
        <v>415</v>
      </c>
      <c r="C112" s="9" t="s">
        <v>775</v>
      </c>
      <c r="D112" s="9" t="s">
        <v>415</v>
      </c>
      <c r="E112" s="9" t="s">
        <v>164</v>
      </c>
      <c r="F112" s="9" t="s">
        <v>415</v>
      </c>
      <c r="G112" s="9" t="s">
        <v>776</v>
      </c>
      <c r="H112" s="9" t="s">
        <v>415</v>
      </c>
      <c r="I112" s="9" t="s">
        <v>777</v>
      </c>
      <c r="J112" s="9" t="s">
        <v>415</v>
      </c>
      <c r="K112" s="9" t="s">
        <v>778</v>
      </c>
      <c r="L112" s="9" t="s">
        <v>415</v>
      </c>
      <c r="M112" s="9" t="s">
        <v>779</v>
      </c>
      <c r="N112" s="20" t="s">
        <v>415</v>
      </c>
    </row>
    <row r="113" spans="1:14" ht="12.75">
      <c r="A113" s="57"/>
      <c r="B113" s="9" t="s">
        <v>415</v>
      </c>
      <c r="C113" s="9" t="s">
        <v>780</v>
      </c>
      <c r="D113" s="9" t="s">
        <v>415</v>
      </c>
      <c r="E113" s="9" t="s">
        <v>781</v>
      </c>
      <c r="F113" s="9" t="s">
        <v>415</v>
      </c>
      <c r="G113" s="9" t="s">
        <v>139</v>
      </c>
      <c r="H113" s="9" t="s">
        <v>415</v>
      </c>
      <c r="I113" s="9" t="s">
        <v>782</v>
      </c>
      <c r="J113" s="9" t="s">
        <v>415</v>
      </c>
      <c r="K113" s="9" t="s">
        <v>783</v>
      </c>
      <c r="L113" s="9" t="s">
        <v>415</v>
      </c>
      <c r="M113" s="9" t="s">
        <v>443</v>
      </c>
      <c r="N113" s="20" t="s">
        <v>415</v>
      </c>
    </row>
    <row r="114" spans="1:14" ht="12.75">
      <c r="A114" s="57"/>
      <c r="B114" s="9" t="s">
        <v>415</v>
      </c>
      <c r="C114" s="9" t="s">
        <v>784</v>
      </c>
      <c r="D114" s="9" t="s">
        <v>415</v>
      </c>
      <c r="E114" s="9" t="s">
        <v>785</v>
      </c>
      <c r="F114" s="9" t="s">
        <v>415</v>
      </c>
      <c r="G114" s="9" t="s">
        <v>167</v>
      </c>
      <c r="H114" s="9" t="s">
        <v>415</v>
      </c>
      <c r="I114" s="9" t="s">
        <v>786</v>
      </c>
      <c r="J114" s="9" t="s">
        <v>415</v>
      </c>
      <c r="K114" s="9" t="s">
        <v>787</v>
      </c>
      <c r="L114" s="9" t="s">
        <v>415</v>
      </c>
      <c r="M114" s="9" t="s">
        <v>788</v>
      </c>
      <c r="N114" s="20" t="s">
        <v>415</v>
      </c>
    </row>
    <row r="115" spans="1:14" ht="12.75">
      <c r="A115" s="57" t="s">
        <v>789</v>
      </c>
      <c r="B115" s="9" t="s">
        <v>415</v>
      </c>
      <c r="E115" s="9" t="s">
        <v>790</v>
      </c>
      <c r="F115" s="9" t="s">
        <v>415</v>
      </c>
      <c r="G115" s="9" t="s">
        <v>791</v>
      </c>
      <c r="H115" s="9" t="s">
        <v>415</v>
      </c>
      <c r="I115" s="9" t="s">
        <v>570</v>
      </c>
      <c r="J115" s="9" t="s">
        <v>415</v>
      </c>
      <c r="K115" s="9" t="s">
        <v>792</v>
      </c>
      <c r="L115" s="9" t="s">
        <v>415</v>
      </c>
      <c r="M115" s="9" t="s">
        <v>793</v>
      </c>
      <c r="N115" s="20" t="s">
        <v>415</v>
      </c>
    </row>
    <row r="116" spans="1:14" ht="12.75">
      <c r="A116" s="57" t="s">
        <v>171</v>
      </c>
      <c r="B116" s="9" t="s">
        <v>415</v>
      </c>
      <c r="C116" s="156" t="s">
        <v>794</v>
      </c>
      <c r="E116" s="9" t="s">
        <v>795</v>
      </c>
      <c r="F116" s="9" t="s">
        <v>415</v>
      </c>
      <c r="G116" s="9" t="s">
        <v>746</v>
      </c>
      <c r="H116" s="9" t="s">
        <v>415</v>
      </c>
      <c r="I116" s="9" t="s">
        <v>796</v>
      </c>
      <c r="J116" s="9" t="s">
        <v>415</v>
      </c>
      <c r="K116" s="9" t="s">
        <v>797</v>
      </c>
      <c r="L116" s="9" t="s">
        <v>415</v>
      </c>
      <c r="M116" s="9" t="s">
        <v>798</v>
      </c>
      <c r="N116" s="20" t="s">
        <v>415</v>
      </c>
    </row>
    <row r="117" spans="1:14" ht="12.75">
      <c r="A117" s="106" t="s">
        <v>799</v>
      </c>
      <c r="B117" s="9" t="s">
        <v>415</v>
      </c>
      <c r="E117" s="9" t="s">
        <v>800</v>
      </c>
      <c r="F117" s="9" t="s">
        <v>415</v>
      </c>
      <c r="G117" s="9" t="s">
        <v>247</v>
      </c>
      <c r="H117" s="9" t="s">
        <v>415</v>
      </c>
      <c r="I117" s="9" t="s">
        <v>468</v>
      </c>
      <c r="J117" s="9" t="s">
        <v>415</v>
      </c>
      <c r="K117" s="9" t="s">
        <v>801</v>
      </c>
      <c r="L117" s="9" t="s">
        <v>415</v>
      </c>
      <c r="M117" s="9" t="s">
        <v>802</v>
      </c>
      <c r="N117" s="20" t="s">
        <v>415</v>
      </c>
    </row>
    <row r="118" spans="1:14" ht="12.75">
      <c r="A118" s="57" t="s">
        <v>803</v>
      </c>
      <c r="B118" s="9" t="s">
        <v>415</v>
      </c>
      <c r="E118" s="9" t="s">
        <v>804</v>
      </c>
      <c r="F118" s="9" t="s">
        <v>415</v>
      </c>
      <c r="G118" s="9" t="s">
        <v>805</v>
      </c>
      <c r="H118" s="9" t="s">
        <v>415</v>
      </c>
      <c r="I118" s="9" t="s">
        <v>806</v>
      </c>
      <c r="J118" s="9" t="s">
        <v>415</v>
      </c>
      <c r="K118" s="9" t="s">
        <v>807</v>
      </c>
      <c r="L118" s="9" t="s">
        <v>415</v>
      </c>
      <c r="M118" s="9" t="s">
        <v>799</v>
      </c>
      <c r="N118" s="20" t="s">
        <v>415</v>
      </c>
    </row>
    <row r="119" spans="1:14" ht="12.75">
      <c r="A119" s="57" t="s">
        <v>808</v>
      </c>
      <c r="B119" s="9" t="s">
        <v>415</v>
      </c>
      <c r="E119" s="9" t="s">
        <v>809</v>
      </c>
      <c r="F119" s="9" t="s">
        <v>415</v>
      </c>
      <c r="G119" s="9" t="s">
        <v>810</v>
      </c>
      <c r="H119" s="9" t="s">
        <v>415</v>
      </c>
      <c r="I119" s="9" t="s">
        <v>110</v>
      </c>
      <c r="J119" s="9" t="s">
        <v>415</v>
      </c>
      <c r="K119" s="9" t="s">
        <v>811</v>
      </c>
      <c r="L119" s="9" t="s">
        <v>415</v>
      </c>
      <c r="M119" s="9" t="s">
        <v>700</v>
      </c>
      <c r="N119" s="20" t="s">
        <v>415</v>
      </c>
    </row>
    <row r="120" spans="1:14" ht="12.75">
      <c r="A120" s="57" t="s">
        <v>646</v>
      </c>
      <c r="B120" s="9" t="s">
        <v>415</v>
      </c>
      <c r="E120" s="9" t="s">
        <v>430</v>
      </c>
      <c r="F120" s="9" t="s">
        <v>415</v>
      </c>
      <c r="G120" s="9" t="s">
        <v>812</v>
      </c>
      <c r="H120" s="9" t="s">
        <v>415</v>
      </c>
      <c r="I120" s="9" t="s">
        <v>813</v>
      </c>
      <c r="J120" s="9" t="s">
        <v>415</v>
      </c>
      <c r="K120" s="9" t="s">
        <v>814</v>
      </c>
      <c r="L120" s="9" t="s">
        <v>415</v>
      </c>
      <c r="M120" s="9" t="s">
        <v>815</v>
      </c>
      <c r="N120" s="20" t="s">
        <v>415</v>
      </c>
    </row>
    <row r="121" spans="1:14" ht="12.75">
      <c r="A121" s="57" t="s">
        <v>219</v>
      </c>
      <c r="B121" s="9" t="s">
        <v>415</v>
      </c>
      <c r="E121" s="9" t="s">
        <v>816</v>
      </c>
      <c r="F121" s="9" t="s">
        <v>415</v>
      </c>
      <c r="G121" s="9" t="s">
        <v>29</v>
      </c>
      <c r="H121" s="9" t="s">
        <v>415</v>
      </c>
      <c r="I121" s="9" t="s">
        <v>106</v>
      </c>
      <c r="J121" s="9" t="s">
        <v>415</v>
      </c>
      <c r="K121" s="9" t="s">
        <v>817</v>
      </c>
      <c r="L121" s="9" t="s">
        <v>415</v>
      </c>
      <c r="M121" s="9" t="s">
        <v>818</v>
      </c>
      <c r="N121" s="20" t="s">
        <v>415</v>
      </c>
    </row>
    <row r="122" spans="1:14" ht="12.75">
      <c r="A122" s="57" t="s">
        <v>18</v>
      </c>
      <c r="B122" s="9" t="s">
        <v>415</v>
      </c>
      <c r="E122" s="9" t="s">
        <v>819</v>
      </c>
      <c r="F122" s="9" t="s">
        <v>415</v>
      </c>
      <c r="G122" s="9" t="s">
        <v>74</v>
      </c>
      <c r="H122" s="9" t="s">
        <v>415</v>
      </c>
      <c r="I122" s="156" t="s">
        <v>820</v>
      </c>
      <c r="K122" s="9" t="s">
        <v>821</v>
      </c>
      <c r="L122" s="9" t="s">
        <v>415</v>
      </c>
      <c r="M122" s="9" t="s">
        <v>822</v>
      </c>
      <c r="N122" s="20" t="s">
        <v>415</v>
      </c>
    </row>
    <row r="123" spans="1:14" ht="12.75">
      <c r="A123" s="57" t="s">
        <v>130</v>
      </c>
      <c r="B123" s="9" t="s">
        <v>415</v>
      </c>
      <c r="E123" s="9" t="s">
        <v>823</v>
      </c>
      <c r="F123" s="9" t="s">
        <v>415</v>
      </c>
      <c r="G123" s="9" t="s">
        <v>106</v>
      </c>
      <c r="H123" s="9" t="s">
        <v>415</v>
      </c>
      <c r="K123" s="9" t="s">
        <v>824</v>
      </c>
      <c r="L123" s="9" t="s">
        <v>415</v>
      </c>
      <c r="M123" s="9" t="s">
        <v>825</v>
      </c>
      <c r="N123" s="20" t="s">
        <v>415</v>
      </c>
    </row>
    <row r="124" spans="1:14" ht="12.75">
      <c r="A124" s="180" t="s">
        <v>826</v>
      </c>
      <c r="B124" s="156"/>
      <c r="E124" s="9" t="s">
        <v>700</v>
      </c>
      <c r="F124" s="9" t="s">
        <v>415</v>
      </c>
      <c r="G124" s="9" t="s">
        <v>827</v>
      </c>
      <c r="H124" s="9" t="s">
        <v>415</v>
      </c>
      <c r="K124" s="9" t="s">
        <v>828</v>
      </c>
      <c r="L124" s="9" t="s">
        <v>415</v>
      </c>
      <c r="M124" s="9" t="s">
        <v>40</v>
      </c>
      <c r="N124" s="20" t="s">
        <v>415</v>
      </c>
    </row>
    <row r="125" spans="1:14" ht="12.75">
      <c r="A125" s="57"/>
      <c r="E125" s="9" t="s">
        <v>460</v>
      </c>
      <c r="F125" s="9" t="s">
        <v>415</v>
      </c>
      <c r="G125" s="9" t="s">
        <v>575</v>
      </c>
      <c r="H125" s="9" t="s">
        <v>415</v>
      </c>
      <c r="M125" s="9" t="s">
        <v>106</v>
      </c>
      <c r="N125" s="20" t="s">
        <v>415</v>
      </c>
    </row>
    <row r="126" spans="1:14" ht="12.75">
      <c r="A126" s="57"/>
      <c r="E126" s="9" t="s">
        <v>106</v>
      </c>
      <c r="F126" s="9" t="s">
        <v>415</v>
      </c>
      <c r="G126" s="9" t="s">
        <v>829</v>
      </c>
      <c r="H126" s="9" t="s">
        <v>415</v>
      </c>
      <c r="K126" s="156" t="s">
        <v>830</v>
      </c>
      <c r="M126" s="9" t="s">
        <v>613</v>
      </c>
      <c r="N126" s="20" t="s">
        <v>415</v>
      </c>
    </row>
    <row r="127" spans="1:14" ht="12.75">
      <c r="A127" s="57"/>
      <c r="E127" s="9" t="s">
        <v>39</v>
      </c>
      <c r="F127" s="156" t="s">
        <v>415</v>
      </c>
      <c r="G127" s="9" t="s">
        <v>831</v>
      </c>
      <c r="H127" s="9" t="s">
        <v>415</v>
      </c>
      <c r="M127" s="9" t="s">
        <v>766</v>
      </c>
      <c r="N127" s="20" t="s">
        <v>415</v>
      </c>
    </row>
    <row r="128" spans="1:14" ht="12.75">
      <c r="A128" s="57"/>
      <c r="F128" s="9" t="s">
        <v>415</v>
      </c>
      <c r="G128" s="9" t="s">
        <v>583</v>
      </c>
      <c r="H128" s="9" t="s">
        <v>415</v>
      </c>
      <c r="M128" s="9" t="s">
        <v>832</v>
      </c>
      <c r="N128" s="20" t="s">
        <v>415</v>
      </c>
    </row>
    <row r="129" spans="1:14" ht="12.75">
      <c r="A129" s="57"/>
      <c r="E129" s="9" t="s">
        <v>833</v>
      </c>
      <c r="F129" s="9" t="s">
        <v>415</v>
      </c>
      <c r="G129" s="9" t="s">
        <v>834</v>
      </c>
      <c r="H129" s="9" t="s">
        <v>415</v>
      </c>
      <c r="M129" s="156" t="s">
        <v>835</v>
      </c>
      <c r="N129" s="20"/>
    </row>
    <row r="130" spans="1:14" ht="12.75">
      <c r="A130" s="57"/>
      <c r="E130" s="9" t="s">
        <v>836</v>
      </c>
      <c r="F130" s="9" t="s">
        <v>415</v>
      </c>
      <c r="G130" s="9" t="s">
        <v>837</v>
      </c>
      <c r="H130" s="9" t="s">
        <v>415</v>
      </c>
      <c r="N130" s="20"/>
    </row>
    <row r="131" spans="1:14" ht="12.75">
      <c r="A131" s="57"/>
      <c r="E131" s="9" t="s">
        <v>838</v>
      </c>
      <c r="F131" s="9" t="s">
        <v>415</v>
      </c>
      <c r="G131" s="9" t="s">
        <v>839</v>
      </c>
      <c r="H131" s="9" t="s">
        <v>415</v>
      </c>
      <c r="N131" s="20"/>
    </row>
    <row r="132" spans="1:14" ht="12.75">
      <c r="A132" s="57"/>
      <c r="E132" s="9" t="s">
        <v>840</v>
      </c>
      <c r="F132" s="9" t="s">
        <v>415</v>
      </c>
      <c r="G132" s="9" t="s">
        <v>841</v>
      </c>
      <c r="H132" s="9" t="s">
        <v>415</v>
      </c>
      <c r="N132" s="20"/>
    </row>
    <row r="133" spans="1:14" ht="12.75">
      <c r="A133" s="57"/>
      <c r="E133" s="9" t="s">
        <v>230</v>
      </c>
      <c r="F133" s="9" t="s">
        <v>415</v>
      </c>
      <c r="G133" s="9" t="s">
        <v>842</v>
      </c>
      <c r="H133" s="9" t="s">
        <v>415</v>
      </c>
      <c r="N133" s="20"/>
    </row>
    <row r="134" spans="1:14" ht="12.75">
      <c r="A134" s="57"/>
      <c r="E134" s="9" t="s">
        <v>843</v>
      </c>
      <c r="F134" s="9" t="s">
        <v>415</v>
      </c>
      <c r="G134" s="9" t="s">
        <v>844</v>
      </c>
      <c r="H134" s="9" t="s">
        <v>415</v>
      </c>
      <c r="N134" s="20"/>
    </row>
    <row r="135" spans="1:14" ht="12.75">
      <c r="A135" s="57"/>
      <c r="E135" s="9" t="s">
        <v>845</v>
      </c>
      <c r="F135" s="9" t="s">
        <v>415</v>
      </c>
      <c r="G135" s="9" t="s">
        <v>846</v>
      </c>
      <c r="H135" s="9" t="s">
        <v>415</v>
      </c>
      <c r="N135" s="20"/>
    </row>
    <row r="136" spans="1:14" ht="12.75">
      <c r="A136" s="57"/>
      <c r="E136" s="9" t="s">
        <v>847</v>
      </c>
      <c r="F136" s="9" t="s">
        <v>415</v>
      </c>
      <c r="G136" s="9" t="s">
        <v>489</v>
      </c>
      <c r="H136" s="9" t="s">
        <v>415</v>
      </c>
      <c r="N136" s="20"/>
    </row>
    <row r="137" spans="1:14" ht="12.75">
      <c r="A137" s="57"/>
      <c r="E137" s="9" t="s">
        <v>848</v>
      </c>
      <c r="F137" s="9" t="s">
        <v>415</v>
      </c>
      <c r="G137" s="9" t="s">
        <v>849</v>
      </c>
      <c r="H137" s="9" t="s">
        <v>415</v>
      </c>
      <c r="N137" s="20"/>
    </row>
    <row r="138" spans="1:14" ht="12.75">
      <c r="A138" s="57"/>
      <c r="E138" s="9" t="s">
        <v>33</v>
      </c>
      <c r="F138" s="9" t="s">
        <v>415</v>
      </c>
      <c r="G138" s="9" t="s">
        <v>427</v>
      </c>
      <c r="H138" s="9" t="s">
        <v>415</v>
      </c>
      <c r="N138" s="20"/>
    </row>
    <row r="139" spans="1:14" ht="12.75">
      <c r="A139" s="57"/>
      <c r="E139" s="9" t="s">
        <v>565</v>
      </c>
      <c r="F139" s="9" t="s">
        <v>415</v>
      </c>
      <c r="G139" s="9" t="s">
        <v>575</v>
      </c>
      <c r="H139" s="9" t="s">
        <v>415</v>
      </c>
      <c r="N139" s="20"/>
    </row>
    <row r="140" spans="1:14" ht="12.75">
      <c r="A140" s="57"/>
      <c r="E140" s="9" t="s">
        <v>850</v>
      </c>
      <c r="F140" s="9" t="s">
        <v>415</v>
      </c>
      <c r="G140" s="9" t="s">
        <v>851</v>
      </c>
      <c r="H140" s="9" t="s">
        <v>415</v>
      </c>
      <c r="N140" s="20"/>
    </row>
    <row r="141" spans="1:14" ht="12.75">
      <c r="A141" s="57"/>
      <c r="E141" s="9" t="s">
        <v>852</v>
      </c>
      <c r="F141" s="9" t="s">
        <v>415</v>
      </c>
      <c r="G141" s="9" t="s">
        <v>853</v>
      </c>
      <c r="H141" s="9" t="s">
        <v>415</v>
      </c>
      <c r="N141" s="20"/>
    </row>
    <row r="142" spans="1:14" ht="12.75">
      <c r="A142" s="57"/>
      <c r="E142" s="9" t="s">
        <v>854</v>
      </c>
      <c r="F142" s="9" t="s">
        <v>415</v>
      </c>
      <c r="G142" s="107" t="s">
        <v>806</v>
      </c>
      <c r="H142" s="9" t="s">
        <v>415</v>
      </c>
      <c r="N142" s="20"/>
    </row>
    <row r="143" spans="1:14" ht="12.75">
      <c r="A143" s="57"/>
      <c r="E143" s="156" t="s">
        <v>855</v>
      </c>
      <c r="G143" s="9" t="s">
        <v>195</v>
      </c>
      <c r="H143" s="9" t="s">
        <v>415</v>
      </c>
      <c r="N143" s="20"/>
    </row>
    <row r="144" spans="1:14" ht="12.75">
      <c r="A144" s="57"/>
      <c r="G144" s="9" t="s">
        <v>570</v>
      </c>
      <c r="H144" s="9" t="s">
        <v>415</v>
      </c>
      <c r="N144" s="20"/>
    </row>
    <row r="145" spans="1:14" ht="12.75">
      <c r="A145" s="57"/>
      <c r="E145" s="156" t="s">
        <v>300</v>
      </c>
      <c r="G145" s="9" t="s">
        <v>856</v>
      </c>
      <c r="H145" s="9" t="s">
        <v>415</v>
      </c>
      <c r="N145" s="20"/>
    </row>
    <row r="146" spans="1:14" ht="12.75">
      <c r="A146" s="57"/>
      <c r="E146" s="9" t="s">
        <v>857</v>
      </c>
      <c r="F146" s="9" t="s">
        <v>415</v>
      </c>
      <c r="G146" s="9" t="s">
        <v>858</v>
      </c>
      <c r="H146" s="9" t="s">
        <v>415</v>
      </c>
      <c r="N146" s="20"/>
    </row>
    <row r="147" spans="1:14" ht="12.75">
      <c r="A147" s="57"/>
      <c r="E147" s="9" t="s">
        <v>859</v>
      </c>
      <c r="F147" s="9" t="s">
        <v>415</v>
      </c>
      <c r="G147" s="9" t="s">
        <v>860</v>
      </c>
      <c r="H147" s="9" t="s">
        <v>415</v>
      </c>
      <c r="N147" s="20"/>
    </row>
    <row r="148" spans="1:14" ht="12.75">
      <c r="A148" s="57"/>
      <c r="E148" s="9" t="s">
        <v>810</v>
      </c>
      <c r="F148" s="9" t="s">
        <v>415</v>
      </c>
      <c r="G148" s="9" t="s">
        <v>861</v>
      </c>
      <c r="H148" s="9" t="s">
        <v>415</v>
      </c>
      <c r="N148" s="20"/>
    </row>
    <row r="149" spans="1:14" ht="12.75">
      <c r="A149" s="57"/>
      <c r="E149" s="9" t="s">
        <v>862</v>
      </c>
      <c r="F149" s="9" t="s">
        <v>415</v>
      </c>
      <c r="G149" s="9" t="s">
        <v>863</v>
      </c>
      <c r="H149" s="9" t="s">
        <v>415</v>
      </c>
      <c r="N149" s="20"/>
    </row>
    <row r="150" spans="1:14" ht="12.75">
      <c r="A150" s="57"/>
      <c r="E150" s="9" t="s">
        <v>864</v>
      </c>
      <c r="F150" s="9" t="s">
        <v>415</v>
      </c>
      <c r="G150" s="9" t="s">
        <v>168</v>
      </c>
      <c r="H150" s="9" t="s">
        <v>415</v>
      </c>
      <c r="N150" s="20"/>
    </row>
    <row r="151" spans="1:14" ht="12.75">
      <c r="A151" s="57"/>
      <c r="E151" s="9" t="s">
        <v>865</v>
      </c>
      <c r="F151" s="9" t="s">
        <v>415</v>
      </c>
      <c r="G151" s="9" t="s">
        <v>866</v>
      </c>
      <c r="H151" s="9" t="s">
        <v>415</v>
      </c>
      <c r="N151" s="20"/>
    </row>
    <row r="152" spans="1:14" ht="12.75">
      <c r="A152" s="57"/>
      <c r="E152" s="9" t="s">
        <v>867</v>
      </c>
      <c r="F152" s="9" t="s">
        <v>415</v>
      </c>
      <c r="G152" s="9" t="s">
        <v>868</v>
      </c>
      <c r="H152" s="9" t="s">
        <v>415</v>
      </c>
      <c r="N152" s="20"/>
    </row>
    <row r="153" spans="1:14" ht="12.75">
      <c r="A153" s="57"/>
      <c r="E153" s="9" t="s">
        <v>869</v>
      </c>
      <c r="F153" s="9" t="s">
        <v>415</v>
      </c>
      <c r="G153" s="9" t="s">
        <v>714</v>
      </c>
      <c r="H153" s="9" t="s">
        <v>415</v>
      </c>
      <c r="N153" s="20"/>
    </row>
    <row r="154" spans="1:14" ht="12.75">
      <c r="A154" s="57"/>
      <c r="E154" s="9" t="s">
        <v>766</v>
      </c>
      <c r="F154" s="9" t="s">
        <v>415</v>
      </c>
      <c r="G154" s="9" t="s">
        <v>612</v>
      </c>
      <c r="H154" s="9" t="s">
        <v>415</v>
      </c>
      <c r="N154" s="20"/>
    </row>
    <row r="155" spans="1:14" ht="12.75">
      <c r="A155" s="57"/>
      <c r="E155" s="9" t="s">
        <v>29</v>
      </c>
      <c r="F155" s="9" t="s">
        <v>415</v>
      </c>
      <c r="G155" s="156" t="s">
        <v>870</v>
      </c>
      <c r="N155" s="20"/>
    </row>
    <row r="156" spans="1:14" ht="12.75">
      <c r="A156" s="57"/>
      <c r="E156" s="9" t="s">
        <v>871</v>
      </c>
      <c r="F156" s="9" t="s">
        <v>415</v>
      </c>
      <c r="G156" s="156"/>
      <c r="N156" s="20"/>
    </row>
    <row r="157" spans="1:14" ht="12.75">
      <c r="A157" s="57"/>
      <c r="E157" s="9" t="s">
        <v>872</v>
      </c>
      <c r="F157" s="9" t="s">
        <v>415</v>
      </c>
      <c r="G157" s="156"/>
      <c r="N157" s="20"/>
    </row>
    <row r="158" spans="1:14" ht="12.75">
      <c r="A158" s="57"/>
      <c r="E158" s="9" t="s">
        <v>873</v>
      </c>
      <c r="F158" s="9" t="s">
        <v>415</v>
      </c>
      <c r="G158" s="156"/>
      <c r="N158" s="20"/>
    </row>
    <row r="159" spans="1:14" ht="12.75">
      <c r="A159" s="57"/>
      <c r="E159" s="9" t="s">
        <v>874</v>
      </c>
      <c r="F159" s="9" t="s">
        <v>415</v>
      </c>
      <c r="G159" s="156"/>
      <c r="N159" s="20"/>
    </row>
    <row r="160" spans="1:14" ht="12.75">
      <c r="A160" s="57"/>
      <c r="E160" s="9" t="s">
        <v>29</v>
      </c>
      <c r="F160" s="9" t="s">
        <v>415</v>
      </c>
      <c r="G160" s="156"/>
      <c r="N160" s="20"/>
    </row>
    <row r="161" spans="1:14" ht="12.75">
      <c r="A161" s="57"/>
      <c r="E161" s="9" t="s">
        <v>875</v>
      </c>
      <c r="F161" s="9" t="s">
        <v>415</v>
      </c>
      <c r="G161" s="156"/>
      <c r="N161" s="20"/>
    </row>
    <row r="162" spans="1:14" ht="12.75">
      <c r="A162" s="57"/>
      <c r="E162" s="9" t="s">
        <v>876</v>
      </c>
      <c r="F162" s="9" t="s">
        <v>415</v>
      </c>
      <c r="G162" s="156"/>
      <c r="N162" s="20"/>
    </row>
    <row r="163" spans="1:14" ht="12.75">
      <c r="A163" s="57"/>
      <c r="E163" s="9" t="s">
        <v>877</v>
      </c>
      <c r="F163" s="9" t="s">
        <v>415</v>
      </c>
      <c r="G163" s="156"/>
      <c r="N163" s="20"/>
    </row>
    <row r="164" spans="1:14" ht="12.75">
      <c r="A164" s="57"/>
      <c r="E164" s="107" t="s">
        <v>878</v>
      </c>
      <c r="F164" s="9" t="s">
        <v>415</v>
      </c>
      <c r="G164" s="156"/>
      <c r="N164" s="20"/>
    </row>
    <row r="165" spans="1:14" ht="12.75">
      <c r="A165" s="57"/>
      <c r="E165" s="9" t="s">
        <v>879</v>
      </c>
      <c r="F165" s="9" t="s">
        <v>415</v>
      </c>
      <c r="G165" s="156"/>
      <c r="N165" s="20"/>
    </row>
    <row r="166" spans="1:14" ht="12.75">
      <c r="A166" s="57"/>
      <c r="E166" s="107" t="s">
        <v>880</v>
      </c>
      <c r="F166" s="9" t="s">
        <v>415</v>
      </c>
      <c r="G166" s="156"/>
      <c r="N166" s="20"/>
    </row>
    <row r="167" spans="1:14" ht="12.75">
      <c r="A167" s="57"/>
      <c r="E167" s="9" t="s">
        <v>881</v>
      </c>
      <c r="F167" s="9" t="s">
        <v>415</v>
      </c>
      <c r="G167" s="156"/>
      <c r="N167" s="20"/>
    </row>
    <row r="168" spans="1:14" ht="12.75">
      <c r="A168" s="57"/>
      <c r="E168" s="156" t="s">
        <v>882</v>
      </c>
      <c r="G168" s="156"/>
      <c r="N168" s="20"/>
    </row>
    <row r="169" spans="1:14" ht="12.75">
      <c r="A169" s="57"/>
      <c r="G169" s="156"/>
      <c r="N169" s="20"/>
    </row>
    <row r="170" spans="1:14" ht="12.75">
      <c r="A170" s="57"/>
      <c r="E170" s="9" t="s">
        <v>883</v>
      </c>
      <c r="F170" s="9" t="s">
        <v>415</v>
      </c>
      <c r="G170" s="156"/>
      <c r="N170" s="20"/>
    </row>
    <row r="171" spans="1:14" ht="12.75">
      <c r="A171" s="57"/>
      <c r="E171" s="9" t="s">
        <v>884</v>
      </c>
      <c r="F171" s="9" t="s">
        <v>415</v>
      </c>
      <c r="G171" s="156"/>
      <c r="N171" s="20"/>
    </row>
    <row r="172" spans="1:14" ht="12.75">
      <c r="A172" s="57"/>
      <c r="E172" s="9" t="s">
        <v>885</v>
      </c>
      <c r="F172" s="9" t="s">
        <v>415</v>
      </c>
      <c r="G172" s="156"/>
      <c r="N172" s="20"/>
    </row>
    <row r="173" spans="1:14" ht="12.75">
      <c r="A173" s="57"/>
      <c r="E173" s="156" t="s">
        <v>886</v>
      </c>
      <c r="G173" s="156"/>
      <c r="N173" s="20"/>
    </row>
    <row r="174" spans="1:14" ht="12.75" hidden="1">
      <c r="A174" s="57" t="s">
        <v>887</v>
      </c>
      <c r="C174" s="9" t="s">
        <v>887</v>
      </c>
      <c r="E174" s="9" t="s">
        <v>887</v>
      </c>
      <c r="G174" s="9" t="s">
        <v>887</v>
      </c>
      <c r="I174" s="9" t="s">
        <v>887</v>
      </c>
      <c r="K174" s="9" t="s">
        <v>887</v>
      </c>
      <c r="M174" s="9" t="s">
        <v>887</v>
      </c>
      <c r="N174" s="20"/>
    </row>
    <row r="175" spans="1:14" ht="12.75" hidden="1">
      <c r="A175" s="57">
        <f>122</f>
        <v>122</v>
      </c>
      <c r="C175" s="9">
        <f>23+9+34+38</f>
        <v>104</v>
      </c>
      <c r="E175" s="9">
        <f>3+22+50+41+34</f>
        <v>150</v>
      </c>
      <c r="G175" s="9">
        <f>52+74+20+85+24</f>
        <v>255</v>
      </c>
      <c r="I175" s="9">
        <f>32+23+23+35</f>
        <v>113</v>
      </c>
      <c r="K175" s="9">
        <f>32+53+32</f>
        <v>117</v>
      </c>
      <c r="M175" s="9">
        <f>96+26</f>
        <v>122</v>
      </c>
      <c r="N175" s="20"/>
    </row>
    <row r="176" spans="1:14" ht="18.75" thickBot="1">
      <c r="A176" s="62"/>
      <c r="B176" s="96"/>
      <c r="C176" s="175" t="s">
        <v>887</v>
      </c>
      <c r="D176" s="175"/>
      <c r="E176" s="175">
        <f>993</f>
        <v>993</v>
      </c>
      <c r="F176" s="96"/>
      <c r="G176" s="96"/>
      <c r="H176" s="96"/>
      <c r="I176" s="96"/>
      <c r="J176" s="96"/>
      <c r="K176" s="96"/>
      <c r="L176" s="96"/>
      <c r="M176" s="96"/>
      <c r="N176" s="161"/>
    </row>
    <row r="177" spans="1:14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1:14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1:14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1:14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1:14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1:14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1:14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1:14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1:14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1:14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1:14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1:14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1:14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1:14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1:14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1:14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1:14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1:14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1:14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1:14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1:14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1:14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1:14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1:14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1:14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1:14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1:14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1:14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1:14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1:14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1:14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1:14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1:14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1:14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1:14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1:14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1:14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1:14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1:14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1:14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1:14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1:14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1:14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1:14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1:14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1:14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1:14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1:14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1:14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1:14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1:14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1:14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1:14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1:14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1:14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1:14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1:14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1:14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1:14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1:14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1:14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1:14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1:14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1:14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1:14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1:14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1:14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1:14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1:14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1:14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1:14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1:14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1:14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1:14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1:14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1:14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1:14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1:14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1:14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1:14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1:14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1:14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1:14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1:14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1:14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1:14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1:14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1:14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1:14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1:14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1:14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1:14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1:14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1:14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1:14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1:14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1:14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1:14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1:14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1:14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1:14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1:14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1:14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1:14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1:14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1:14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1:14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1:14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1:14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1:14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1:14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1:14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1:14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1:14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1:14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1:14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1:14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1:14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1:14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1:14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1:14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1:14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1:14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1:14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1:14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1:14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1:14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1:14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1:14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1:14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1:14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1:14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1:14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1:14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1:14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1:14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1:14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1:14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1:14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1:14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1:14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1:14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1:14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1:14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1:14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1:14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1:14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1:14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1:14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1:14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1:14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1:14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1:14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1:14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1:14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1:14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1:14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1:14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1:14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1:14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1:14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1:14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1:14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1:14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1:14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1:14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1:14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1:14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1:14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1:14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1:14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1:14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1:14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1:14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1:14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1:14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1:14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1:14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1:14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1:14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1:14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1:14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1:14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1:14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1:14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1:14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1:14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1:14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1:14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1:14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1:14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1:14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1:14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1:14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1:14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1:14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1:14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1:14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1:14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1:14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1:14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1:14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1:14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1:14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1:14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1:14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1:14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1:14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1:14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1:14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</row>
    <row r="1157" spans="1:14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</row>
    <row r="1158" spans="1:14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1:14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</row>
    <row r="1160" spans="1:14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</row>
    <row r="1161" spans="1:14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</row>
    <row r="1162" spans="1:14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1:14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1:14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</row>
    <row r="1165" spans="1:14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</row>
    <row r="1166" spans="1:14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1:14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</row>
    <row r="1168" spans="1:14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</row>
    <row r="1169" spans="1:14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1:14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1:14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</row>
    <row r="1172" spans="1:14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</row>
    <row r="1173" spans="1:14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</row>
    <row r="1174" spans="1:14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1:14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</row>
    <row r="1176" spans="1:14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</row>
    <row r="1177" spans="1:14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</row>
    <row r="1178" spans="1:14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</row>
    <row r="1179" spans="1:14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</row>
    <row r="1180" spans="1:14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</row>
    <row r="1181" spans="1:14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1:14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1:14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</row>
    <row r="1184" spans="1:14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</row>
    <row r="1185" spans="1:14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1:14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</row>
    <row r="1187" spans="1:14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</row>
    <row r="1188" spans="1:14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</row>
    <row r="1189" spans="1:14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1:14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1:14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</row>
    <row r="1192" spans="1:14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</row>
    <row r="1193" spans="1:14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1:14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</row>
    <row r="1195" spans="1:14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</row>
    <row r="1196" spans="1:14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</row>
    <row r="1197" spans="1:14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1:14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1:14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</row>
    <row r="1200" spans="1:14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</row>
    <row r="1201" spans="1:14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</row>
    <row r="1202" spans="1:14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</row>
    <row r="1203" spans="1:14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</row>
    <row r="1204" spans="1:14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</row>
    <row r="1205" spans="1:14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</row>
    <row r="1206" spans="1:14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</row>
    <row r="1207" spans="1:14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</row>
    <row r="1208" spans="1:14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</row>
    <row r="1209" spans="1:14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</row>
    <row r="1210" spans="1:14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</row>
    <row r="1211" spans="1:14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</row>
    <row r="1212" spans="1:14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</row>
    <row r="1213" spans="1:14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</row>
    <row r="1214" spans="1:14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</row>
    <row r="1215" spans="1:14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</row>
    <row r="1216" spans="1:14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</row>
    <row r="1217" spans="1:14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1:14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</row>
    <row r="1219" spans="1:14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</row>
    <row r="1220" spans="1:14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</row>
    <row r="1221" spans="1:14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</row>
    <row r="1222" spans="1:14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</row>
    <row r="1223" spans="1:14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</row>
    <row r="1224" spans="1:14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</row>
    <row r="1225" spans="1:14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</row>
    <row r="1226" spans="1:14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</row>
    <row r="1227" spans="1:14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</row>
    <row r="1228" spans="1:14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</row>
    <row r="1229" spans="1:14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</row>
    <row r="1230" spans="1:14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</row>
    <row r="1231" spans="1:14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</row>
    <row r="1232" spans="1:14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</row>
    <row r="1233" spans="1:14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</row>
    <row r="1234" spans="1:14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</row>
    <row r="1235" spans="1:14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</row>
    <row r="1236" spans="1:14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</row>
    <row r="1237" spans="1:14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</row>
    <row r="1238" spans="1:14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</row>
    <row r="1239" spans="1:14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</row>
    <row r="1240" spans="1:14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</row>
    <row r="1241" spans="1:14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</row>
    <row r="1242" spans="1:14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</row>
    <row r="1243" spans="1:14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</row>
    <row r="1244" spans="1:14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1:14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</row>
    <row r="1246" spans="1:14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</row>
    <row r="1247" spans="1:14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</row>
    <row r="1248" spans="1:14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</row>
    <row r="1249" spans="1:14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</row>
    <row r="1250" spans="1:14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</row>
    <row r="1251" spans="1:14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</row>
    <row r="1252" spans="1:14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</row>
    <row r="1253" spans="1:14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</row>
    <row r="1254" spans="1:14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</row>
    <row r="1255" spans="1:14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</row>
    <row r="1256" spans="1:14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</row>
    <row r="1257" spans="1:14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</row>
    <row r="1258" spans="1:14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</row>
    <row r="1259" spans="1:14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</row>
    <row r="1260" spans="1:14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</row>
    <row r="1261" spans="1:14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</row>
    <row r="1262" spans="1:14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</row>
    <row r="1263" spans="1:14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</row>
    <row r="1264" spans="1:14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</row>
    <row r="1265" spans="1:14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</row>
    <row r="1266" spans="1:14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</row>
    <row r="1267" spans="1:14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</row>
    <row r="1268" spans="1:14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</row>
    <row r="1269" spans="1:14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</row>
    <row r="1270" spans="1:14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</row>
    <row r="1271" spans="1:14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1:14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</row>
    <row r="1273" spans="1:14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</row>
    <row r="1274" spans="1:14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</row>
    <row r="1275" spans="1:14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</row>
    <row r="1276" spans="1:14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</row>
    <row r="1277" spans="1:14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</row>
    <row r="1278" spans="1:14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</row>
    <row r="1279" spans="1:14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</row>
    <row r="1280" spans="1:14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</row>
    <row r="1281" spans="1:14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</row>
    <row r="1282" spans="1:14" ht="12.7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</row>
    <row r="1283" spans="1:14" ht="12.7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</row>
    <row r="1284" spans="1:14" ht="12.7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</row>
    <row r="1285" spans="1:14" ht="12.7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</row>
    <row r="1286" spans="1:14" ht="12.7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</row>
    <row r="1287" spans="1:14" ht="12.7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</row>
    <row r="1288" spans="1:14" ht="12.7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</row>
    <row r="1289" spans="1:14" ht="12.7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</row>
    <row r="1290" spans="1:14" ht="12.7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</row>
    <row r="1291" spans="1:14" ht="12.7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</row>
    <row r="1292" spans="1:14" ht="12.7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</row>
    <row r="1293" spans="1:14" ht="12.7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</row>
    <row r="1294" spans="1:14" ht="12.7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</row>
    <row r="1295" spans="1:14" ht="12.7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</row>
    <row r="1296" spans="1:14" ht="12.7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</row>
    <row r="1297" spans="1:14" ht="12.7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</row>
    <row r="1298" spans="1:14" ht="12.7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1:14" ht="12.7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</row>
    <row r="1300" spans="1:14" ht="12.7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</row>
    <row r="1301" spans="1:14" ht="12.7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1:14" ht="12.7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1:14" ht="12.7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</row>
    <row r="1304" spans="1:14" ht="12.7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</row>
    <row r="1305" spans="1:14" ht="12.7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1:14" ht="12.7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1:14" ht="12.7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</row>
    <row r="1308" spans="1:14" ht="12.7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</row>
    <row r="1309" spans="1:14" ht="12.7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1:14" ht="12.7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1:14" ht="12.7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</row>
    <row r="1312" spans="1:14" ht="12.7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</row>
    <row r="1313" spans="1:14" ht="12.7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1:14" ht="12.7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</row>
    <row r="1315" spans="1:14" ht="12.7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</row>
    <row r="1316" spans="1:14" ht="12.7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</row>
    <row r="1317" spans="1:14" ht="12.7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1:14" ht="12.7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</row>
    <row r="1319" spans="1:14" ht="12.7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</row>
    <row r="1320" spans="1:14" ht="12.7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</row>
    <row r="1321" spans="1:14" ht="12.7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1:14" ht="12.7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</row>
    <row r="1323" spans="1:14" ht="12.7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</row>
    <row r="1324" spans="1:14" ht="12.7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</row>
    <row r="1325" spans="1:14" ht="12.7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</row>
    <row r="1326" spans="1:14" ht="12.7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</row>
    <row r="1327" spans="1:14" ht="12.7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</row>
    <row r="1328" spans="1:14" ht="12.7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</row>
    <row r="1329" spans="1:14" ht="12.7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</row>
    <row r="1330" spans="1:14" ht="12.7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</row>
    <row r="1331" spans="1:14" ht="12.7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</row>
    <row r="1332" spans="1:14" ht="12.7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</row>
    <row r="1333" spans="1:14" ht="12.7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</row>
    <row r="1334" spans="1:14" ht="12.7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</row>
    <row r="1335" spans="1:14" ht="12.7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</row>
    <row r="1336" spans="1:14" ht="12.7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</row>
    <row r="1337" spans="1:14" ht="12.7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</row>
    <row r="1338" spans="1:14" ht="12.7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</row>
    <row r="1339" spans="1:14" ht="12.7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</row>
    <row r="1340" spans="1:14" ht="12.7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</row>
    <row r="1341" spans="1:14" ht="12.7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</row>
    <row r="1342" spans="1:14" ht="12.7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</row>
    <row r="1343" spans="1:14" ht="12.7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</row>
    <row r="1344" spans="1:14" ht="12.7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</row>
    <row r="1345" spans="1:14" ht="12.7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</row>
    <row r="1346" spans="1:14" ht="12.7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</row>
    <row r="1347" spans="1:14" ht="12.7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</row>
    <row r="1348" spans="1:14" ht="12.7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</row>
    <row r="1349" spans="1:14" ht="12.7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</row>
    <row r="1350" spans="1:14" ht="12.7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</row>
    <row r="1351" spans="1:14" ht="12.7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</row>
    <row r="1352" spans="1:14" ht="12.7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</row>
    <row r="1353" spans="1:14" ht="12.7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</row>
    <row r="1354" spans="1:14" ht="12.7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</row>
    <row r="1355" spans="1:14" ht="12.7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</row>
    <row r="1356" spans="1:14" ht="12.7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</row>
    <row r="1357" spans="1:14" ht="12.7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</row>
    <row r="1358" spans="1:14" ht="12.7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</row>
    <row r="1359" spans="1:14" ht="12.7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</row>
    <row r="1360" spans="1:14" ht="12.7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</row>
    <row r="1361" spans="1:14" ht="12.7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</row>
    <row r="1362" spans="1:14" ht="12.7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</row>
    <row r="1363" spans="1:14" ht="12.7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</row>
    <row r="1364" spans="1:14" ht="12.7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</row>
    <row r="1365" spans="1:14" ht="12.7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</row>
    <row r="1366" spans="1:14" ht="12.7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</row>
    <row r="1367" spans="1:14" ht="12.7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</row>
    <row r="1368" spans="1:14" ht="12.7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</row>
    <row r="1369" spans="1:14" ht="12.7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</row>
    <row r="1370" spans="1:14" ht="12.7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</row>
    <row r="1371" spans="1:14" ht="12.7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</row>
    <row r="1372" spans="1:14" ht="12.7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</row>
    <row r="1373" spans="1:14" ht="12.7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</row>
    <row r="1374" spans="1:14" ht="12.7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</row>
    <row r="1375" spans="1:14" ht="12.7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</row>
    <row r="1376" spans="1:14" ht="12.7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</row>
    <row r="1377" spans="1:14" ht="12.7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</row>
    <row r="1378" spans="1:14" ht="12.7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</row>
    <row r="1379" spans="1:14" ht="12.7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</row>
    <row r="1380" spans="1:14" ht="12.7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</row>
    <row r="1381" spans="1:14" ht="12.7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</row>
    <row r="1382" spans="1:14" ht="12.7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</row>
    <row r="1383" spans="1:14" ht="12.7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</row>
    <row r="1384" spans="1:14" ht="12.7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</row>
    <row r="1385" spans="1:14" ht="12.7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</row>
    <row r="1386" spans="1:14" ht="12.7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</row>
    <row r="1387" spans="1:14" ht="12.7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</row>
    <row r="1388" spans="1:14" ht="12.7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</row>
    <row r="1389" spans="1:14" ht="12.7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</row>
    <row r="1390" spans="1:14" ht="12.7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</row>
    <row r="1391" spans="1:14" ht="12.7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</row>
    <row r="1392" spans="1:14" ht="12.7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</row>
    <row r="1393" spans="1:14" ht="12.7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</row>
    <row r="1394" spans="1:14" ht="12.7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</row>
    <row r="1395" spans="1:14" ht="12.7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</row>
    <row r="1396" spans="1:14" ht="12.7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</row>
    <row r="1397" spans="1:14" ht="12.7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</row>
    <row r="1398" spans="1:14" ht="12.7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</row>
    <row r="1399" spans="1:14" ht="12.7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</row>
    <row r="1400" spans="1:14" ht="12.7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</row>
    <row r="1401" spans="1:14" ht="12.7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</row>
    <row r="1402" spans="1:14" ht="12.7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</row>
    <row r="1403" spans="1:14" ht="12.7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</row>
    <row r="1404" spans="1:14" ht="12.7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</row>
    <row r="1405" spans="1:14" ht="12.7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</row>
    <row r="1406" spans="1:14" ht="12.7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</row>
    <row r="1407" spans="1:14" ht="12.7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</row>
    <row r="1408" spans="1:14" ht="12.7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</row>
    <row r="1409" spans="1:14" ht="12.7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</row>
    <row r="1410" spans="1:14" ht="12.7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</row>
    <row r="1411" spans="1:14" ht="12.7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</row>
    <row r="1412" spans="1:14" ht="12.7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</row>
    <row r="1413" spans="1:14" ht="12.7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</row>
    <row r="1414" spans="1:14" ht="12.7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</row>
    <row r="1415" spans="1:14" ht="12.7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</row>
    <row r="1416" spans="1:14" ht="12.7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</row>
    <row r="1417" spans="1:14" ht="12.7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</row>
    <row r="1418" spans="1:14" ht="12.7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</row>
    <row r="1419" spans="1:14" ht="12.7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</row>
    <row r="1420" spans="1:14" ht="12.7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</row>
    <row r="1421" spans="1:14" ht="12.7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</row>
    <row r="1422" spans="1:14" ht="12.7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</row>
    <row r="1423" spans="1:14" ht="12.7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</row>
    <row r="1424" spans="1:14" ht="12.7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</row>
    <row r="1425" spans="1:14" ht="12.7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</row>
    <row r="1426" spans="1:14" ht="12.7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</row>
    <row r="1427" spans="1:14" ht="12.7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</row>
    <row r="1428" spans="1:14" ht="12.7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</row>
    <row r="1429" spans="1:14" ht="12.7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</row>
    <row r="1430" spans="1:14" ht="12.7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</row>
    <row r="1431" spans="1:14" ht="12.7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</row>
    <row r="1432" spans="1:14" ht="12.7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</row>
    <row r="1433" spans="1:14" ht="12.7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</row>
    <row r="1434" spans="1:14" ht="12.7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</row>
    <row r="1435" spans="1:14" ht="12.7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</row>
    <row r="1436" spans="1:14" ht="12.7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</row>
    <row r="1437" spans="1:14" ht="12.7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</row>
    <row r="1438" spans="1:14" ht="12.7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</row>
    <row r="1439" spans="1:14" ht="12.7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</row>
    <row r="1440" spans="1:14" ht="12.7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</row>
    <row r="1441" spans="1:14" ht="12.7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</row>
    <row r="1442" spans="1:14" ht="12.7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</row>
    <row r="1443" spans="1:14" ht="12.7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</row>
    <row r="1444" spans="1:14" ht="12.7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</row>
    <row r="1445" spans="1:14" ht="12.7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</row>
    <row r="1446" spans="1:14" ht="12.7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</row>
    <row r="1447" spans="1:14" ht="12.7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</row>
    <row r="1448" spans="1:14" ht="12.7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</row>
    <row r="1449" spans="1:14" ht="12.7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</row>
    <row r="1450" spans="1:14" ht="12.7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</row>
    <row r="1451" spans="1:14" ht="12.7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</row>
    <row r="1452" spans="1:14" ht="12.7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</row>
    <row r="1453" spans="1:14" ht="12.7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</row>
    <row r="1454" spans="1:14" ht="12.7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</row>
    <row r="1455" spans="1:14" ht="12.7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</row>
    <row r="1456" spans="1:14" ht="12.7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</row>
    <row r="1457" spans="1:14" ht="12.7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</row>
    <row r="1458" spans="1:14" ht="12.7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</row>
    <row r="1459" spans="1:14" ht="12.7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</row>
    <row r="1460" spans="1:14" ht="12.7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</row>
    <row r="1461" spans="1:14" ht="12.7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</row>
    <row r="1462" spans="1:14" ht="12.7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</row>
    <row r="1463" spans="1:14" ht="12.7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</row>
    <row r="1464" spans="1:14" ht="12.7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</row>
    <row r="1465" spans="1:14" ht="12.7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</row>
    <row r="1466" spans="1:14" ht="12.7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</row>
    <row r="1467" spans="1:14" ht="12.7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</row>
    <row r="1468" spans="1:14" ht="12.7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</row>
    <row r="1469" spans="1:14" ht="12.7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</row>
    <row r="1470" spans="1:14" ht="12.7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</row>
    <row r="1471" spans="1:14" ht="12.7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</row>
    <row r="1472" spans="1:14" ht="12.7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</row>
    <row r="1473" spans="1:14" ht="12.7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</row>
    <row r="1474" spans="1:14" ht="12.7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</row>
    <row r="1475" spans="1:14" ht="12.7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</row>
    <row r="1476" spans="1:14" ht="12.7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</row>
    <row r="1477" spans="1:14" ht="12.7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</row>
    <row r="1478" spans="1:14" ht="12.7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</row>
    <row r="1479" spans="1:14" ht="12.7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</row>
    <row r="1480" spans="1:14" ht="12.7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</row>
    <row r="1481" spans="1:14" ht="12.7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</row>
    <row r="1482" spans="1:14" ht="12.7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</row>
    <row r="1483" spans="1:14" ht="12.7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</row>
    <row r="1484" spans="1:14" ht="12.7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</row>
    <row r="1485" spans="1:14" ht="12.7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</row>
    <row r="1486" spans="1:14" ht="12.7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</row>
    <row r="1487" spans="1:14" ht="12.7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</row>
    <row r="1488" spans="1:14" ht="12.7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</row>
    <row r="1489" spans="1:14" ht="12.7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</row>
    <row r="1490" spans="1:14" ht="12.7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</row>
    <row r="1491" spans="1:14" ht="12.7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</row>
    <row r="1492" spans="1:14" ht="12.7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</row>
    <row r="1493" spans="1:14" ht="12.7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</row>
    <row r="1494" spans="1:14" ht="12.7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</row>
    <row r="1495" spans="1:14" ht="12.7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</row>
    <row r="1496" spans="1:14" ht="12.7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</row>
    <row r="1497" spans="1:14" ht="12.7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</row>
    <row r="1498" spans="1:14" ht="12.7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</row>
    <row r="1499" spans="1:14" ht="12.7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</row>
    <row r="1500" spans="1:14" ht="12.7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</row>
    <row r="1501" spans="1:14" ht="12.7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</row>
    <row r="1502" spans="1:14" ht="12.7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</row>
    <row r="1503" spans="1:14" ht="12.7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</row>
    <row r="1504" spans="1:14" ht="12.7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</row>
    <row r="1505" spans="1:14" ht="12.7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</row>
    <row r="1506" spans="1:14" ht="12.7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</row>
    <row r="1507" spans="1:14" ht="12.7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</row>
    <row r="1508" spans="1:14" ht="12.7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</row>
    <row r="1509" spans="1:14" ht="12.7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</row>
    <row r="1510" spans="1:14" ht="12.7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</row>
    <row r="1511" spans="1:14" ht="12.7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</row>
    <row r="1512" spans="1:14" ht="12.7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</row>
    <row r="1513" spans="1:14" ht="12.7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</row>
    <row r="1514" spans="1:14" ht="12.7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</row>
    <row r="1515" spans="1:14" ht="12.7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</row>
    <row r="1516" spans="1:14" ht="12.7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</row>
    <row r="1517" spans="1:14" ht="12.7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</row>
    <row r="1518" spans="1:14" ht="12.7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</row>
    <row r="1519" spans="1:14" ht="12.7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</row>
    <row r="1520" spans="1:14" ht="12.7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</row>
    <row r="1521" spans="1:14" ht="12.7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</row>
    <row r="1522" spans="1:14" ht="12.7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</row>
    <row r="1523" spans="1:14" ht="12.7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</row>
    <row r="1524" spans="1:14" ht="12.7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</row>
    <row r="1525" spans="1:14" ht="12.7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</row>
    <row r="1526" spans="1:14" ht="12.7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</row>
    <row r="1527" spans="1:14" ht="12.7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</row>
    <row r="1528" spans="1:14" ht="12.7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</row>
    <row r="1529" spans="1:14" ht="12.7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</row>
    <row r="1530" spans="1:14" ht="12.7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</row>
    <row r="1531" spans="1:14" ht="12.7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</row>
    <row r="1532" spans="1:14" ht="12.7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</row>
    <row r="1533" spans="1:14" ht="12.7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</row>
    <row r="1534" spans="1:14" ht="12.7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</row>
    <row r="1535" spans="1:14" ht="12.7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</row>
    <row r="1536" spans="1:14" ht="12.7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</row>
    <row r="1537" spans="1:14" ht="12.7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</row>
    <row r="1538" spans="1:14" ht="12.7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</row>
    <row r="1539" spans="1:14" ht="12.7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</row>
    <row r="1540" spans="1:14" ht="12.7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</row>
    <row r="1541" spans="1:14" ht="12.7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</row>
    <row r="1542" spans="1:14" ht="12.7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</row>
    <row r="1543" spans="1:14" ht="12.7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</row>
    <row r="1544" spans="1:14" ht="12.7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</row>
    <row r="1545" spans="1:14" ht="12.7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</row>
    <row r="1546" spans="1:14" ht="12.7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</row>
    <row r="1547" spans="1:14" ht="12.7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</row>
    <row r="1548" spans="1:14" ht="12.7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</row>
    <row r="1549" spans="1:14" ht="12.7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</row>
    <row r="1550" spans="1:14" ht="12.7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</row>
    <row r="1551" spans="1:14" ht="12.7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</row>
    <row r="1552" spans="1:14" ht="12.7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</row>
    <row r="1553" spans="1:14" ht="12.7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</row>
    <row r="1554" spans="1:14" ht="12.7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</row>
    <row r="1555" spans="1:14" ht="12.7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</row>
    <row r="1556" spans="1:14" ht="12.7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</row>
    <row r="1557" spans="1:14" ht="12.7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</row>
    <row r="1558" spans="1:14" ht="12.7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</row>
    <row r="1559" spans="1:14" ht="12.7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</row>
    <row r="1560" spans="1:14" ht="12.7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</row>
    <row r="1561" spans="1:14" ht="12.7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</row>
    <row r="1562" spans="1:14" ht="12.7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</row>
    <row r="1563" spans="1:14" ht="12.7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</row>
    <row r="1564" spans="1:14" ht="12.7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</row>
    <row r="1565" spans="1:14" ht="12.7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</row>
    <row r="1566" spans="1:14" ht="12.7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</row>
    <row r="1567" spans="1:14" ht="12.7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</row>
    <row r="1568" spans="1:14" ht="12.7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</row>
    <row r="1569" spans="1:14" ht="12.7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</row>
    <row r="1570" spans="1:14" ht="12.7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</row>
    <row r="1571" spans="1:14" ht="12.7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</row>
    <row r="1572" spans="1:14" ht="12.7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</row>
    <row r="1573" spans="1:14" ht="12.7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</row>
    <row r="1574" spans="1:14" ht="12.7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</row>
    <row r="1575" spans="1:14" ht="12.7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</row>
    <row r="1576" spans="1:14" ht="12.7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</row>
    <row r="1577" spans="1:14" ht="12.7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</row>
    <row r="1578" spans="1:14" ht="12.7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</row>
    <row r="1579" spans="1:14" ht="12.7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</row>
    <row r="1580" spans="1:14" ht="12.7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</row>
    <row r="1581" spans="1:14" ht="12.7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</row>
    <row r="1582" spans="1:14" ht="12.7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</row>
    <row r="1583" spans="1:14" ht="12.7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</row>
    <row r="1584" spans="1:14" ht="12.7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</row>
    <row r="1585" spans="1:14" ht="12.7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</row>
    <row r="1586" spans="1:14" ht="12.7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</row>
    <row r="1587" spans="1:14" ht="12.7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</row>
    <row r="1588" spans="1:14" ht="12.7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</row>
    <row r="1589" spans="1:14" ht="12.7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</row>
    <row r="1590" spans="1:14" ht="12.7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</row>
    <row r="1591" spans="1:14" ht="12.7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</row>
    <row r="1592" spans="1:14" ht="12.7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</row>
    <row r="1593" spans="1:14" ht="12.7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</row>
    <row r="1594" spans="1:14" ht="12.7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</row>
    <row r="1595" spans="1:14" ht="12.7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</row>
    <row r="1596" spans="1:14" ht="12.7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</row>
    <row r="1597" spans="1:14" ht="12.7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</row>
    <row r="1598" spans="1:14" ht="12.7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</row>
    <row r="1599" spans="1:14" ht="12.7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</row>
    <row r="1600" spans="1:14" ht="12.7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</row>
    <row r="1601" spans="1:14" ht="12.7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</row>
    <row r="1602" spans="1:14" ht="12.7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</row>
    <row r="1603" spans="1:14" ht="12.7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</row>
    <row r="1604" spans="1:14" ht="12.7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</row>
    <row r="1605" spans="1:14" ht="12.7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</row>
    <row r="1606" spans="1:14" ht="12.7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</row>
    <row r="1607" spans="1:14" ht="12.7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</row>
    <row r="1608" spans="1:14" ht="12.7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</row>
    <row r="1609" spans="1:14" ht="12.7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</row>
    <row r="1610" spans="1:14" ht="12.7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</row>
    <row r="1611" spans="1:14" ht="12.7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</row>
    <row r="1612" spans="1:14" ht="12.7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</row>
    <row r="1613" spans="1:14" ht="12.7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</row>
    <row r="1614" spans="1:14" ht="12.7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</row>
    <row r="1615" spans="1:14" ht="12.7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</row>
    <row r="1616" spans="1:14" ht="12.7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</row>
    <row r="1617" spans="1:14" ht="12.7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</row>
    <row r="1618" spans="1:14" ht="12.7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</row>
    <row r="1619" spans="1:14" ht="12.7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</row>
    <row r="1620" spans="1:14" ht="12.7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</row>
    <row r="1621" spans="1:14" ht="12.7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</row>
    <row r="1622" spans="1:14" ht="12.7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</row>
    <row r="1623" spans="1:14" ht="12.7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</row>
    <row r="1624" spans="1:14" ht="12.7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</row>
    <row r="1625" spans="1:14" ht="12.7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</row>
    <row r="1626" spans="1:14" ht="12.7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</row>
    <row r="1627" spans="1:14" ht="12.7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</row>
    <row r="1628" spans="1:14" ht="12.7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</row>
    <row r="1629" spans="1:14" ht="12.7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</row>
    <row r="1630" spans="1:14" ht="12.7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</row>
    <row r="1631" spans="1:14" ht="12.7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</row>
    <row r="1632" spans="1:14" ht="12.7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</row>
    <row r="1633" spans="1:14" ht="12.7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</row>
    <row r="1634" spans="1:14" ht="12.7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</row>
    <row r="1635" spans="1:14" ht="12.7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</row>
    <row r="1636" spans="1:14" ht="12.7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</row>
    <row r="1637" spans="1:14" ht="12.7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</row>
    <row r="1638" spans="1:14" ht="12.7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</row>
    <row r="1639" spans="1:14" ht="12.7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</row>
    <row r="1640" spans="1:14" ht="12.7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</row>
    <row r="1641" spans="1:14" ht="12.7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</row>
    <row r="1642" spans="1:14" ht="12.7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</row>
    <row r="1643" spans="1:14" ht="12.7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</row>
    <row r="1644" spans="1:14" ht="12.7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</row>
    <row r="1645" spans="1:14" ht="12.7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</row>
    <row r="1646" spans="1:14" ht="12.7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</row>
    <row r="1647" spans="1:14" ht="12.7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</row>
    <row r="1648" spans="1:14" ht="12.7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</row>
    <row r="1649" spans="1:14" ht="12.7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</row>
    <row r="1650" spans="1:14" ht="12.7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</row>
    <row r="1651" spans="1:14" ht="12.7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</row>
    <row r="1652" spans="1:14" ht="12.7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</row>
    <row r="1653" spans="1:14" ht="12.7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</row>
    <row r="1654" spans="1:14" ht="12.7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</row>
    <row r="1655" spans="1:14" ht="12.7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</row>
    <row r="1656" spans="1:14" ht="12.7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</row>
    <row r="1657" spans="1:14" ht="12.7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</row>
    <row r="1658" spans="1:14" ht="12.7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</row>
    <row r="1659" spans="1:14" ht="12.7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</row>
    <row r="1660" spans="1:14" ht="12.7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</row>
    <row r="1661" spans="1:14" ht="12.7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</row>
    <row r="1662" spans="1:14" ht="12.7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</row>
    <row r="1663" spans="1:14" ht="12.7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</row>
    <row r="1664" spans="1:14" ht="12.7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</row>
    <row r="1665" spans="1:14" ht="12.7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</row>
    <row r="1666" spans="1:14" ht="12.7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</row>
    <row r="1667" spans="1:14" ht="12.7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</row>
    <row r="1668" spans="1:14" ht="12.7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</row>
    <row r="1669" spans="1:14" ht="12.7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</row>
    <row r="1670" spans="1:14" ht="12.7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</row>
    <row r="1671" spans="1:14" ht="12.7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</row>
    <row r="1672" spans="1:14" ht="12.7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</row>
    <row r="1673" spans="1:14" ht="12.7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</row>
    <row r="1674" spans="1:14" ht="12.7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</row>
    <row r="1675" spans="1:14" ht="12.7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</row>
    <row r="1676" spans="1:14" ht="12.7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</row>
    <row r="1677" spans="1:14" ht="12.7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</row>
    <row r="1678" spans="1:14" ht="12.7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</row>
    <row r="1679" spans="1:14" ht="12.7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</row>
    <row r="1680" spans="1:14" ht="12.7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</row>
    <row r="1681" spans="1:14" ht="12.7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</row>
    <row r="1682" spans="1:14" ht="12.7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</row>
    <row r="1683" spans="1:14" ht="12.7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</row>
    <row r="1684" spans="1:14" ht="12.7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</row>
    <row r="1685" spans="1:14" ht="12.7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</row>
    <row r="1686" spans="1:14" ht="12.7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</row>
    <row r="1687" spans="1:14" ht="12.7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</row>
    <row r="1688" spans="1:14" ht="12.7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</row>
    <row r="1689" spans="1:14" ht="12.7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</row>
    <row r="1690" spans="1:14" ht="12.7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</row>
    <row r="1691" spans="1:14" ht="12.7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</row>
    <row r="1692" spans="1:14" ht="12.7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</row>
    <row r="1693" spans="1:14" ht="12.7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</row>
    <row r="1694" spans="1:14" ht="12.7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</row>
    <row r="1695" spans="1:14" ht="12.7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</row>
    <row r="1696" spans="1:14" ht="12.7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</row>
    <row r="1697" spans="1:14" ht="12.7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</row>
    <row r="1698" spans="1:14" ht="12.7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</row>
    <row r="1699" spans="1:14" ht="12.7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</row>
    <row r="1700" spans="1:14" ht="12.7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</row>
    <row r="1701" spans="1:14" ht="12.7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</row>
    <row r="1702" spans="1:14" ht="12.7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</row>
    <row r="1703" spans="1:14" ht="12.7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</row>
    <row r="1704" spans="1:14" ht="12.7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</row>
    <row r="1705" spans="1:14" ht="12.7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</row>
    <row r="1706" spans="1:14" ht="12.7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</row>
    <row r="1707" spans="1:14" ht="12.7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</row>
    <row r="1708" spans="1:14" ht="12.7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</row>
    <row r="1709" spans="1:14" ht="12.7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</row>
    <row r="1710" spans="1:14" ht="12.7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</row>
    <row r="1711" spans="1:14" ht="12.7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</row>
    <row r="1712" spans="1:14" ht="12.7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</row>
    <row r="1713" spans="1:14" ht="12.7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</row>
    <row r="1714" spans="1:14" ht="12.7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</row>
    <row r="1715" spans="1:14" ht="12.7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</row>
    <row r="1716" spans="1:14" ht="12.7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</row>
    <row r="1717" spans="1:14" ht="12.7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</row>
    <row r="1718" spans="1:14" ht="12.7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</row>
    <row r="1719" spans="1:14" ht="12.7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</row>
    <row r="1720" spans="1:14" ht="12.7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</row>
    <row r="1721" spans="1:14" ht="12.7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</row>
    <row r="1722" spans="1:14" ht="12.7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</row>
    <row r="1723" spans="1:14" ht="12.7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</row>
    <row r="1724" spans="1:14" ht="12.7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</row>
    <row r="1725" spans="1:14" ht="12.7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</row>
    <row r="1726" spans="1:14" ht="12.7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</row>
    <row r="1727" spans="1:14" ht="12.7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</row>
    <row r="1728" spans="1:14" ht="12.7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</row>
    <row r="1729" spans="1:14" ht="12.7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</row>
    <row r="1730" spans="1:14" ht="12.7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</row>
    <row r="1731" spans="1:14" ht="12.7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</row>
    <row r="1732" spans="1:14" ht="12.7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</row>
    <row r="1733" spans="1:14" ht="12.7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</row>
    <row r="1734" spans="1:14" ht="12.7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</row>
    <row r="1735" spans="1:14" ht="12.7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</row>
    <row r="1736" spans="1:14" ht="12.7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</row>
    <row r="1737" spans="1:14" ht="12.7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</row>
    <row r="1738" spans="1:14" ht="12.7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</row>
    <row r="1739" spans="1:14" ht="12.7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</row>
    <row r="1740" spans="1:14" ht="12.7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</row>
    <row r="1741" spans="1:14" ht="12.7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</row>
    <row r="1742" spans="1:14" ht="12.7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</row>
    <row r="1743" spans="1:14" ht="12.7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</row>
    <row r="1744" spans="1:14" ht="12.7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</row>
    <row r="1745" spans="1:14" ht="12.7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</row>
    <row r="1746" spans="1:14" ht="12.7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</row>
    <row r="1747" spans="1:14" ht="12.7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</row>
    <row r="1748" spans="1:14" ht="12.7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</row>
    <row r="1749" spans="1:14" ht="12.7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</row>
    <row r="1750" spans="1:14" ht="12.7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</row>
    <row r="1751" spans="1:14" ht="12.7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</row>
    <row r="1752" spans="1:14" ht="12.7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</row>
    <row r="1753" spans="1:14" ht="12.7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</row>
    <row r="1754" spans="1:14" ht="12.7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</row>
    <row r="1755" spans="1:14" ht="12.7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</row>
    <row r="1756" spans="1:14" ht="12.7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</row>
    <row r="1757" spans="1:14" ht="12.7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</row>
    <row r="1758" spans="1:14" ht="12.7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</row>
    <row r="1759" spans="1:14" ht="12.7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</row>
    <row r="1760" spans="1:14" ht="12.7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</row>
    <row r="1761" spans="1:14" ht="12.7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</row>
    <row r="1762" spans="1:14" ht="12.7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</row>
    <row r="1763" spans="1:14" ht="12.7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</row>
    <row r="1764" spans="1:14" ht="12.7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</row>
    <row r="1765" spans="1:14" ht="12.7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</row>
    <row r="1766" spans="1:14" ht="12.7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</row>
    <row r="1767" spans="1:14" ht="12.7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</row>
    <row r="1768" spans="1:14" ht="12.7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</row>
    <row r="1769" spans="1:14" ht="12.7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</row>
    <row r="1770" spans="1:14" ht="12.7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</row>
    <row r="1771" spans="1:14" ht="12.7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</row>
    <row r="1772" spans="1:14" ht="12.7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</row>
    <row r="1773" spans="1:14" ht="12.7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</row>
    <row r="1774" spans="1:14" ht="12.7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</row>
    <row r="1775" spans="1:14" ht="12.7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</row>
    <row r="1776" spans="1:14" ht="12.7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</row>
    <row r="1777" spans="1:14" ht="12.7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</row>
    <row r="1778" spans="1:14" ht="12.7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</row>
    <row r="1779" spans="1:14" ht="12.7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</row>
    <row r="1780" spans="1:14" ht="12.7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</row>
    <row r="1781" spans="1:14" ht="12.7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</row>
    <row r="1782" spans="1:14" ht="12.7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</row>
    <row r="1783" spans="1:14" ht="12.7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</row>
    <row r="1784" spans="1:14" ht="12.7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</row>
    <row r="1785" spans="1:14" ht="12.7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</row>
    <row r="1786" spans="1:14" ht="12.7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</row>
    <row r="1787" spans="1:14" ht="12.7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</row>
    <row r="1788" spans="1:14" ht="12.7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</row>
    <row r="1789" spans="1:14" ht="12.7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</row>
    <row r="1790" spans="1:14" ht="12.7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</row>
    <row r="1791" spans="1:14" ht="12.7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</row>
    <row r="1792" spans="1:14" ht="12.7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</row>
    <row r="1793" spans="1:14" ht="12.7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</row>
    <row r="1794" spans="1:14" ht="12.7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</row>
    <row r="1795" spans="1:14" ht="12.7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</row>
    <row r="1796" spans="1:14" ht="12.7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</row>
    <row r="1797" spans="1:14" ht="12.7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</row>
    <row r="1798" spans="1:14" ht="12.7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</row>
    <row r="1799" spans="1:14" ht="12.7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</row>
    <row r="1800" spans="1:14" ht="12.7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</row>
    <row r="1801" spans="1:14" ht="12.7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</row>
    <row r="1802" spans="1:14" ht="12.7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</row>
    <row r="1803" spans="1:14" ht="12.7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</row>
    <row r="1804" spans="1:14" ht="12.7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</row>
    <row r="1805" spans="1:14" ht="12.7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</row>
    <row r="1806" spans="1:14" ht="12.7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</row>
    <row r="1807" spans="1:14" ht="12.7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</row>
    <row r="1808" spans="1:14" ht="12.7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</row>
    <row r="1809" spans="1:14" ht="12.7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</row>
    <row r="1810" spans="1:14" ht="12.7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</row>
    <row r="1811" spans="1:14" ht="12.7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</row>
    <row r="1812" spans="1:14" ht="12.7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</row>
    <row r="1813" spans="1:14" ht="12.7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</row>
    <row r="1814" spans="1:14" ht="12.7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</row>
    <row r="1815" spans="1:14" ht="12.7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</row>
    <row r="1816" spans="1:14" ht="12.7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</row>
    <row r="1817" spans="1:14" ht="12.7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</row>
    <row r="1818" spans="1:14" ht="12.7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</row>
    <row r="1819" spans="1:14" ht="12.7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</row>
    <row r="1820" spans="1:14" ht="12.7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</row>
    <row r="1821" spans="1:14" ht="12.7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</row>
    <row r="1822" spans="1:14" ht="12.7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</row>
    <row r="1823" spans="1:14" ht="12.7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</row>
    <row r="1824" spans="1:14" ht="12.7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</row>
    <row r="1825" spans="1:14" ht="12.7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</row>
    <row r="1826" spans="1:14" ht="12.7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</row>
    <row r="1827" spans="1:14" ht="12.7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</row>
    <row r="1828" spans="1:14" ht="12.7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</row>
    <row r="1829" spans="1:14" ht="12.7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</row>
    <row r="1830" spans="1:14" ht="12.7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</row>
    <row r="1831" spans="1:14" ht="12.7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</row>
    <row r="1832" spans="1:14" ht="12.7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</row>
    <row r="1833" spans="1:14" ht="12.7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</row>
    <row r="1834" spans="1:14" ht="12.7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</row>
    <row r="1835" spans="1:14" ht="12.7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</row>
    <row r="1836" spans="1:14" ht="12.7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</row>
    <row r="1837" spans="1:14" ht="12.7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</row>
    <row r="1838" spans="1:14" ht="12.7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</row>
    <row r="1839" spans="1:14" ht="12.7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</row>
    <row r="1840" spans="1:14" ht="12.7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</row>
    <row r="1841" spans="1:14" ht="12.7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</row>
    <row r="1842" spans="1:14" ht="12.7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</row>
    <row r="1843" spans="1:14" ht="12.7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</row>
    <row r="1844" spans="1:14" ht="12.7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</row>
    <row r="1845" spans="1:14" ht="12.7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</row>
    <row r="1846" spans="1:14" ht="12.7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</row>
    <row r="1847" spans="1:14" ht="12.7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</row>
    <row r="1848" spans="1:14" ht="12.7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</row>
    <row r="1849" spans="1:14" ht="12.7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</row>
    <row r="1850" spans="1:14" ht="12.7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</row>
    <row r="1851" spans="1:14" ht="12.7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</row>
    <row r="1852" spans="1:14" ht="12.7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</row>
    <row r="1853" spans="1:14" ht="12.7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</row>
    <row r="1854" spans="1:14" ht="12.7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</row>
    <row r="1855" spans="1:14" ht="12.7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</row>
    <row r="1856" spans="1:14" ht="12.7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</row>
    <row r="1857" spans="1:14" ht="12.7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</row>
    <row r="1858" spans="1:14" ht="12.7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</row>
    <row r="1859" spans="1:14" ht="12.7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</row>
    <row r="1860" spans="1:14" ht="12.7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</row>
    <row r="1861" spans="1:14" ht="12.7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</row>
    <row r="1862" spans="1:14" ht="12.7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</row>
    <row r="1863" spans="1:14" ht="12.7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</row>
    <row r="1864" spans="1:14" ht="12.7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</row>
    <row r="1865" spans="1:14" ht="12.7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</row>
    <row r="1866" spans="1:14" ht="12.7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</row>
    <row r="1867" spans="1:14" ht="12.7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</row>
    <row r="1868" spans="1:14" ht="12.7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</row>
    <row r="1869" spans="1:14" ht="12.7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</row>
    <row r="1870" spans="1:14" ht="12.7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</row>
    <row r="1871" spans="1:14" ht="12.7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</row>
    <row r="1872" spans="1:14" ht="12.7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</row>
    <row r="1873" spans="1:14" ht="12.7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</row>
    <row r="1874" spans="1:14" ht="12.7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</row>
    <row r="1875" spans="1:14" ht="12.7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</row>
    <row r="1876" spans="1:14" ht="12.7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</row>
    <row r="1877" spans="1:14" ht="12.7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</row>
    <row r="1878" spans="1:14" ht="12.7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</row>
    <row r="1879" spans="1:14" ht="12.7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</row>
    <row r="1880" spans="1:14" ht="12.7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</row>
    <row r="1881" spans="1:14" ht="12.7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</row>
    <row r="1882" spans="1:14" ht="12.7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</row>
    <row r="1883" spans="1:14" ht="12.7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</row>
    <row r="1884" spans="1:14" ht="12.7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</row>
    <row r="1885" spans="1:14" ht="12.7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</row>
    <row r="1886" spans="1:14" ht="12.7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</row>
    <row r="1887" spans="1:14" ht="12.7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</row>
    <row r="1888" spans="1:14" ht="12.7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</row>
    <row r="1889" spans="1:14" ht="12.7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</row>
    <row r="1890" spans="1:14" ht="12.7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</row>
    <row r="1891" spans="1:14" ht="12.7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</row>
    <row r="1892" spans="1:14" ht="12.7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</row>
    <row r="1893" spans="1:14" ht="12.7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</row>
    <row r="1894" spans="1:14" ht="12.7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</row>
    <row r="1895" spans="1:14" ht="12.7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</row>
    <row r="1896" spans="1:14" ht="12.7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</row>
    <row r="1897" spans="1:14" ht="12.7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</row>
    <row r="1898" spans="1:14" ht="12.7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</row>
    <row r="1899" spans="1:14" ht="12.7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</row>
    <row r="1900" spans="1:14" ht="12.7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</row>
    <row r="1901" spans="1:14" ht="12.7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</row>
    <row r="1902" spans="1:14" ht="12.7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</row>
    <row r="1903" spans="1:14" ht="12.7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</row>
    <row r="1904" spans="1:14" ht="12.7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</row>
    <row r="1905" spans="1:14" ht="12.7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</row>
    <row r="1906" spans="1:14" ht="12.7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</row>
    <row r="1907" spans="1:14" ht="12.7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</row>
    <row r="1908" spans="1:14" ht="12.7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</row>
    <row r="1909" spans="1:14" ht="12.7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</row>
    <row r="1910" spans="1:14" ht="12.7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</row>
    <row r="1911" spans="1:14" ht="12.7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</row>
    <row r="1912" spans="1:14" ht="12.7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</row>
    <row r="1913" spans="1:14" ht="12.7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</row>
    <row r="1914" spans="1:14" ht="12.7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</row>
    <row r="1915" spans="1:14" ht="12.7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</row>
    <row r="1916" spans="1:14" ht="12.7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</row>
    <row r="1917" spans="1:14" ht="12.7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</row>
    <row r="1918" spans="1:14" ht="12.7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</row>
    <row r="1919" spans="1:14" ht="12.7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</row>
    <row r="1920" spans="1:14" ht="12.7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</row>
    <row r="1921" spans="1:14" ht="12.7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</row>
    <row r="1922" spans="1:14" ht="12.7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</row>
    <row r="1923" spans="1:14" ht="12.7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</row>
    <row r="1924" spans="1:14" ht="12.7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</row>
    <row r="1925" spans="1:14" ht="12.7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</row>
    <row r="1926" spans="1:14" ht="12.7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</row>
    <row r="1927" spans="1:14" ht="12.7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</row>
    <row r="1928" spans="1:14" ht="12.7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</row>
    <row r="1929" spans="1:14" ht="12.7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</row>
    <row r="1930" spans="1:14" ht="12.7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</row>
    <row r="1931" spans="1:14" ht="12.7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</row>
    <row r="1932" spans="1:14" ht="12.7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</row>
    <row r="1933" spans="1:14" ht="12.7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</row>
    <row r="1934" spans="1:14" ht="12.7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</row>
    <row r="1935" spans="1:14" ht="12.7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</row>
    <row r="1936" spans="1:14" ht="12.7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</row>
    <row r="1937" spans="1:14" ht="12.7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</row>
    <row r="1938" spans="1:14" ht="12.7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</row>
    <row r="1939" spans="1:14" ht="12.7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</row>
    <row r="1940" spans="1:14" ht="12.7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</row>
    <row r="1941" spans="1:14" ht="12.7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</row>
    <row r="1942" spans="1:14" ht="12.7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</row>
    <row r="1943" spans="1:14" ht="12.7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</row>
    <row r="1944" spans="1:14" ht="12.7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</row>
    <row r="1945" spans="1:14" ht="12.7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</row>
    <row r="1946" spans="1:14" ht="12.7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</row>
    <row r="1947" spans="1:14" ht="12.7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</row>
    <row r="1948" spans="1:14" ht="12.7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</row>
    <row r="1949" spans="1:14" ht="12.7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</row>
    <row r="1950" spans="1:14" ht="12.7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</row>
    <row r="1951" spans="1:14" ht="12.7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</row>
    <row r="1952" spans="1:14" ht="12.7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</row>
    <row r="1953" spans="1:14" ht="12.7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</row>
    <row r="1954" spans="1:14" ht="12.7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</row>
    <row r="1955" spans="1:14" ht="12.7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</row>
    <row r="1956" spans="1:14" ht="12.7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</row>
    <row r="1957" spans="1:14" ht="12.7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</row>
    <row r="1958" spans="1:14" ht="12.7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</row>
    <row r="1959" spans="1:14" ht="12.7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</row>
    <row r="1960" spans="1:14" ht="12.7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</row>
    <row r="1961" spans="1:14" ht="12.7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</row>
    <row r="1962" spans="1:14" ht="12.7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</row>
    <row r="1963" spans="1:14" ht="12.7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</row>
    <row r="1964" spans="1:14" ht="12.7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</row>
    <row r="1965" spans="1:14" ht="12.7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</row>
    <row r="1966" spans="1:14" ht="12.7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</row>
    <row r="1967" spans="1:14" ht="12.7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</row>
    <row r="1968" spans="1:14" ht="12.7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</row>
    <row r="1969" spans="1:14" ht="12.7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</row>
    <row r="1970" spans="1:14" ht="12.7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</row>
    <row r="1971" spans="1:14" ht="12.7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</row>
    <row r="1972" spans="1:14" ht="12.7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</row>
    <row r="1973" spans="1:14" ht="12.7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</row>
    <row r="1974" spans="1:14" ht="12.7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</row>
    <row r="1975" spans="1:14" ht="12.7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</row>
    <row r="1976" spans="1:14" ht="12.7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</row>
    <row r="1977" spans="1:14" ht="12.7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</row>
    <row r="1978" spans="1:14" ht="12.7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</row>
    <row r="1979" spans="1:14" ht="12.7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</row>
    <row r="1980" spans="1:14" ht="12.7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</row>
    <row r="1981" spans="1:14" ht="12.7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</row>
    <row r="1982" spans="1:14" ht="12.7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</row>
    <row r="1983" spans="1:14" ht="12.7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</row>
    <row r="1984" spans="1:14" ht="12.7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</row>
    <row r="1985" spans="1:14" ht="12.7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</row>
    <row r="1986" spans="1:14" ht="12.7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</row>
    <row r="1987" spans="1:14" ht="12.7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</row>
    <row r="1988" spans="1:14" ht="12.7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</row>
    <row r="1989" spans="1:14" ht="12.7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</row>
    <row r="1990" spans="1:14" ht="12.7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</row>
    <row r="1991" spans="1:14" ht="12.7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</row>
    <row r="1992" spans="1:14" ht="12.7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</row>
    <row r="1993" spans="1:14" ht="12.7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</row>
    <row r="1994" spans="1:14" ht="12.7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</row>
    <row r="1995" spans="1:14" ht="12.7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</row>
    <row r="1996" spans="1:14" ht="12.7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</row>
    <row r="1997" spans="1:14" ht="12.7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</row>
    <row r="1998" spans="1:14" ht="12.7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</row>
    <row r="1999" spans="1:14" ht="12.7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</row>
    <row r="2000" spans="1:14" ht="12.7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</row>
    <row r="2001" spans="1:14" ht="12.7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</row>
    <row r="2002" spans="1:14" ht="12.7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</row>
    <row r="2003" spans="1:14" ht="12.7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</row>
    <row r="2004" spans="1:14" ht="12.7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</row>
    <row r="2005" spans="1:14" ht="12.7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</row>
    <row r="2006" spans="1:14" ht="12.7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</row>
    <row r="2007" spans="1:14" ht="12.7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</row>
    <row r="2008" spans="1:14" ht="12.7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</row>
    <row r="2009" spans="1:14" ht="12.7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</row>
    <row r="2010" spans="1:14" ht="12.7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</row>
    <row r="2011" spans="1:14" ht="12.7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</row>
    <row r="2012" spans="1:14" ht="12.7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</row>
    <row r="2013" spans="1:14" ht="12.7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</row>
    <row r="2014" spans="1:14" ht="12.7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</row>
    <row r="2015" spans="1:14" ht="12.7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</row>
    <row r="2016" spans="1:14" ht="12.7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</row>
    <row r="2017" spans="1:14" ht="12.7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</row>
    <row r="2018" spans="1:14" ht="12.7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</row>
    <row r="2019" spans="1:14" ht="12.7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</row>
    <row r="2020" spans="1:14" ht="12.7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</row>
    <row r="2021" spans="1:14" ht="12.7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</row>
    <row r="2022" spans="1:14" ht="12.7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</row>
    <row r="2023" spans="1:14" ht="12.7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</row>
    <row r="2024" spans="1:14" ht="12.7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</row>
    <row r="2025" spans="1:14" ht="12.7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</row>
    <row r="2026" spans="1:14" ht="12.7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</row>
    <row r="2027" spans="1:14" ht="12.7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</row>
    <row r="2028" spans="1:14" ht="12.7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</row>
    <row r="2029" spans="1:14" ht="12.7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</row>
    <row r="2030" spans="1:14" ht="12.7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</row>
    <row r="2031" spans="1:14" ht="12.7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</row>
    <row r="2032" spans="1:14" ht="12.7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</row>
    <row r="2033" spans="1:14" ht="12.7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</row>
    <row r="2034" spans="1:14" ht="12.7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</row>
    <row r="2035" spans="1:14" ht="12.7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</row>
    <row r="2036" spans="1:14" ht="12.7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</row>
    <row r="2037" spans="1:14" ht="12.7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</row>
    <row r="2038" spans="1:14" ht="12.7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</row>
    <row r="2039" spans="1:14" ht="12.7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</row>
    <row r="2040" spans="1:14" ht="12.7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</row>
    <row r="2041" spans="1:14" ht="12.7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</row>
    <row r="2042" spans="1:14" ht="12.7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</row>
    <row r="2043" spans="1:14" ht="12.7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</row>
    <row r="2044" spans="1:14" ht="12.7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</row>
    <row r="2045" spans="1:14" ht="12.7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</row>
    <row r="2046" spans="1:14" ht="12.7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</row>
    <row r="2047" spans="1:14" ht="12.7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</row>
    <row r="2048" spans="1:14" ht="12.7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</row>
    <row r="2049" spans="1:14" ht="12.7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</row>
    <row r="2050" spans="1:14" ht="12.7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</row>
    <row r="2051" spans="1:14" ht="12.7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</row>
    <row r="2052" spans="1:14" ht="12.7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</row>
    <row r="2053" spans="1:14" ht="12.7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</row>
    <row r="2054" spans="1:14" ht="12.7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</row>
    <row r="2055" spans="1:14" ht="12.7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</row>
    <row r="2056" spans="1:14" ht="12.7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</row>
    <row r="2057" spans="1:14" ht="12.7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</row>
    <row r="2058" spans="1:14" ht="12.7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</row>
    <row r="2059" spans="1:14" ht="12.7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</row>
    <row r="2060" spans="1:14" ht="12.7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</row>
    <row r="2061" spans="1:14" ht="12.7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</row>
    <row r="2062" spans="1:14" ht="12.7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</row>
    <row r="2063" spans="1:14" ht="12.7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</row>
    <row r="2064" spans="1:14" ht="12.7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</row>
    <row r="2065" spans="1:14" ht="12.7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</row>
    <row r="2066" spans="1:14" ht="12.7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</row>
    <row r="2067" spans="1:14" ht="12.7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</row>
    <row r="2068" spans="1:14" ht="12.7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</row>
    <row r="2069" spans="1:14" ht="12.7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</row>
    <row r="2070" spans="1:14" ht="12.7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</row>
    <row r="2071" spans="1:14" ht="12.7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</row>
    <row r="2072" spans="1:14" ht="12.7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</row>
    <row r="2073" spans="1:14" ht="12.7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</row>
    <row r="2074" spans="1:14" ht="12.7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</row>
    <row r="2075" spans="1:14" ht="12.7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</row>
    <row r="2076" spans="1:14" ht="12.7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</row>
    <row r="2077" spans="1:14" ht="12.7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</row>
    <row r="2078" spans="1:14" ht="12.7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</row>
    <row r="2079" spans="1:14" ht="12.7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</row>
    <row r="2080" spans="1:14" ht="12.7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</row>
    <row r="2081" spans="1:14" ht="12.7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</row>
    <row r="2082" spans="1:14" ht="12.7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</row>
    <row r="2083" spans="1:14" ht="12.7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</row>
    <row r="2084" spans="1:14" ht="12.7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</row>
    <row r="2085" spans="1:14" ht="12.7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</row>
    <row r="2086" spans="1:14" ht="12.7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</row>
    <row r="2087" spans="1:14" ht="12.7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</row>
    <row r="2088" spans="1:14" ht="12.7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</row>
    <row r="2089" spans="1:14" ht="12.7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</row>
    <row r="2090" spans="1:14" ht="12.7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</row>
    <row r="2091" spans="1:14" ht="12.7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</row>
    <row r="2092" spans="1:14" ht="12.7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</row>
    <row r="2093" spans="1:14" ht="12.7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</row>
    <row r="2094" spans="1:14" ht="12.7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</row>
    <row r="2095" spans="1:14" ht="12.7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</row>
    <row r="2096" spans="1:14" ht="12.7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</row>
    <row r="2097" spans="1:14" ht="12.7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</row>
    <row r="2098" spans="1:14" ht="12.7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</row>
    <row r="2099" spans="1:14" ht="12.7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</row>
    <row r="2100" spans="1:14" ht="12.7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</row>
    <row r="2101" spans="1:14" ht="12.7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</row>
    <row r="2102" spans="1:14" ht="12.7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</row>
    <row r="2103" spans="1:14" ht="12.7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</row>
    <row r="2104" spans="1:14" ht="12.7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</row>
    <row r="2105" spans="1:14" ht="12.7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</row>
    <row r="2106" spans="1:14" ht="12.7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</row>
    <row r="2107" spans="1:14" ht="12.7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</row>
    <row r="2108" spans="1:14" ht="12.7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</row>
    <row r="2109" spans="1:14" ht="12.7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</row>
    <row r="2110" spans="1:14" ht="12.7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</row>
    <row r="2111" spans="1:14" ht="12.7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</row>
    <row r="2112" spans="1:14" ht="12.7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</row>
    <row r="2113" spans="1:14" ht="12.7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</row>
    <row r="2114" spans="1:14" ht="12.7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</row>
    <row r="2115" spans="1:14" ht="12.7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</row>
    <row r="2116" spans="1:14" ht="12.7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</row>
    <row r="2117" spans="1:14" ht="12.7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</row>
    <row r="2118" spans="1:14" ht="12.7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</row>
    <row r="2119" spans="1:14" ht="12.7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</row>
    <row r="2120" spans="1:14" ht="12.7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</row>
    <row r="2121" spans="1:14" ht="12.7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</row>
    <row r="2122" spans="1:14" ht="12.7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</row>
    <row r="2123" spans="1:14" ht="12.7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</row>
    <row r="2124" spans="1:14" ht="12.7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</row>
    <row r="2125" spans="1:14" ht="12.7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</row>
    <row r="2126" spans="1:14" ht="12.7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</row>
    <row r="2127" spans="1:14" ht="12.7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</row>
    <row r="2128" spans="1:14" ht="12.7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</row>
    <row r="2129" spans="1:14" ht="12.7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</row>
    <row r="2130" spans="1:14" ht="12.7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</row>
    <row r="2131" spans="1:14" ht="12.7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</row>
    <row r="2132" spans="1:14" ht="12.7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</row>
    <row r="2133" spans="1:14" ht="12.7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</row>
    <row r="2134" spans="1:14" ht="12.7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</row>
    <row r="2135" spans="1:14" ht="12.7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</row>
    <row r="2136" spans="1:14" ht="12.7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</row>
    <row r="2137" spans="1:14" ht="12.7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</row>
    <row r="2138" spans="1:14" ht="12.7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</row>
    <row r="2139" spans="1:14" ht="12.7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</row>
    <row r="2140" spans="1:14" ht="12.7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</row>
    <row r="2141" spans="1:14" ht="12.7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</row>
    <row r="2142" spans="1:14" ht="12.7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</row>
    <row r="2143" spans="1:14" ht="12.7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</row>
    <row r="2144" spans="1:14" ht="12.7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</row>
    <row r="2145" spans="1:14" ht="12.7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</row>
    <row r="2146" spans="1:14" ht="12.7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</row>
    <row r="2147" spans="1:14" ht="12.7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</row>
    <row r="2148" spans="1:14" ht="12.7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</row>
    <row r="2149" spans="1:14" ht="12.7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</row>
    <row r="2150" spans="1:14" ht="12.7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</row>
    <row r="2151" spans="1:14" ht="12.7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</row>
    <row r="2152" spans="1:14" ht="12.7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</row>
    <row r="2153" spans="1:14" ht="12.7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</row>
    <row r="2154" spans="1:14" ht="12.7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</row>
    <row r="2155" spans="1:14" ht="12.7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</row>
    <row r="2156" spans="1:14" ht="12.7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</row>
    <row r="2157" spans="1:14" ht="12.7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</row>
    <row r="2158" spans="1:14" ht="12.7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</row>
    <row r="2159" spans="1:14" ht="12.7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</row>
    <row r="2160" spans="1:14" ht="12.7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</row>
    <row r="2161" spans="1:14" ht="12.7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</row>
    <row r="2162" spans="1:14" ht="12.7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</row>
    <row r="2163" spans="1:14" ht="12.7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</row>
    <row r="2164" spans="1:14" ht="12.7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</row>
    <row r="2165" spans="1:14" ht="12.7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</row>
    <row r="2166" spans="1:14" ht="12.7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</row>
    <row r="2167" spans="1:14" ht="12.7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</row>
    <row r="2168" spans="1:14" ht="12.7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</row>
    <row r="2169" spans="1:14" ht="12.7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</row>
    <row r="2170" spans="1:14" ht="12.7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</row>
    <row r="2171" spans="1:14" ht="12.7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</row>
    <row r="2172" spans="1:14" ht="12.7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</row>
    <row r="2173" spans="1:14" ht="12.7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</row>
    <row r="2174" spans="1:14" ht="12.7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</row>
    <row r="2175" spans="1:14" ht="12.7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</row>
    <row r="2176" spans="1:14" ht="12.7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</row>
    <row r="2177" spans="1:14" ht="12.7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</row>
    <row r="2178" spans="1:14" ht="12.7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</row>
    <row r="2179" spans="1:14" ht="12.7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</row>
    <row r="2180" spans="1:14" ht="12.7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</row>
    <row r="2181" spans="1:14" ht="12.7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</row>
    <row r="2182" spans="1:14" ht="12.7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</row>
    <row r="2183" spans="1:14" ht="12.7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</row>
    <row r="2184" spans="1:14" ht="12.7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</row>
    <row r="2185" spans="1:14" ht="12.7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</row>
    <row r="2186" spans="1:14" ht="12.7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</row>
    <row r="2187" spans="1:14" ht="12.7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</row>
    <row r="2188" spans="1:14" ht="12.7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</row>
    <row r="2189" spans="1:14" ht="12.7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</row>
    <row r="2190" spans="1:14" ht="12.7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</row>
    <row r="2191" spans="1:14" ht="12.7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</row>
    <row r="2192" spans="1:14" ht="12.7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</row>
    <row r="2193" spans="1:14" ht="12.7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</row>
    <row r="2194" spans="1:14" ht="12.7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</row>
    <row r="2195" spans="1:14" ht="12.7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</row>
    <row r="2196" spans="1:14" ht="12.7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</row>
    <row r="2197" spans="1:14" ht="12.7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</row>
    <row r="2198" spans="1:14" ht="12.7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</row>
    <row r="2199" spans="1:14" ht="12.7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</row>
    <row r="2200" spans="1:14" ht="12.7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</row>
    <row r="2201" spans="1:14" ht="12.7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</row>
    <row r="2202" spans="1:14" ht="12.7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</row>
    <row r="2203" spans="1:14" ht="12.7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</row>
    <row r="2204" spans="1:14" ht="12.7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</row>
    <row r="2205" spans="1:14" ht="12.7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</row>
    <row r="2206" spans="1:14" ht="12.7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</row>
    <row r="2207" spans="1:14" ht="12.7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</row>
    <row r="2208" spans="1:14" ht="12.7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</row>
    <row r="2209" spans="1:14" ht="12.7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</row>
    <row r="2210" spans="1:14" ht="12.7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</row>
    <row r="2211" spans="1:14" ht="12.7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</row>
    <row r="2212" spans="1:14" ht="12.7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</row>
    <row r="2213" spans="1:14" ht="12.7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</row>
    <row r="2214" spans="1:14" ht="12.7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</row>
    <row r="2215" spans="1:14" ht="12.7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</row>
    <row r="2216" spans="1:14" ht="12.7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</row>
    <row r="2217" spans="1:14" ht="12.7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</row>
    <row r="2218" spans="1:14" ht="12.7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</row>
    <row r="2219" spans="1:14" ht="12.7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</row>
    <row r="2220" spans="1:14" ht="12.7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</row>
    <row r="2221" spans="1:14" ht="12.7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</row>
    <row r="2222" spans="1:14" ht="12.7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</row>
    <row r="2223" spans="1:14" ht="12.7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</row>
    <row r="2224" spans="1:14" ht="12.7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</row>
    <row r="2225" spans="1:14" ht="12.7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</row>
    <row r="2226" spans="1:14" ht="12.7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</row>
    <row r="2227" spans="1:14" ht="12.7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</row>
    <row r="2228" spans="1:14" ht="12.7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</row>
    <row r="2229" spans="1:14" ht="12.7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</row>
    <row r="2230" spans="1:14" ht="12.7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</row>
    <row r="2231" spans="1:14" ht="12.7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</row>
    <row r="2232" spans="1:14" ht="12.7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</row>
    <row r="2233" spans="1:14" ht="12.7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</row>
    <row r="2234" spans="1:14" ht="12.7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</row>
    <row r="2235" spans="1:14" ht="12.7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</row>
    <row r="2236" spans="1:14" ht="12.7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</row>
    <row r="2237" spans="1:14" ht="12.7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</row>
    <row r="2238" spans="1:14" ht="12.7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</row>
    <row r="2239" spans="1:14" ht="12.7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</row>
    <row r="2240" spans="1:14" ht="12.7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</row>
    <row r="2241" spans="1:14" ht="12.7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</row>
    <row r="2242" spans="1:14" ht="12.7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</row>
    <row r="2243" spans="1:14" ht="12.7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</row>
    <row r="2244" spans="1:14" ht="12.7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</row>
    <row r="2245" spans="1:14" ht="12.7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</row>
    <row r="2246" spans="1:14" ht="12.7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</row>
    <row r="2247" spans="1:14" ht="12.7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</row>
    <row r="2248" spans="1:14" ht="12.7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</row>
    <row r="2249" spans="1:14" ht="12.7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</row>
    <row r="2250" spans="1:14" ht="12.7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</row>
    <row r="2251" spans="1:14" ht="12.7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</row>
    <row r="2252" spans="1:14" ht="12.7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</row>
    <row r="2253" spans="1:14" ht="12.7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</row>
    <row r="2254" spans="1:14" ht="12.7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</row>
    <row r="2255" spans="1:14" ht="12.7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</row>
    <row r="2256" spans="1:14" ht="12.7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</row>
    <row r="2257" spans="1:14" ht="12.7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</row>
    <row r="2258" spans="1:14" ht="12.7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</row>
    <row r="2259" spans="1:14" ht="12.7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</row>
    <row r="2260" spans="1:14" ht="12.7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</row>
    <row r="2261" spans="1:14" ht="12.7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</row>
    <row r="2262" spans="1:14" ht="12.7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</row>
    <row r="2263" spans="1:14" ht="12.7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</row>
    <row r="2264" spans="1:14" ht="12.7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</row>
    <row r="2265" spans="1:14" ht="12.7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</row>
    <row r="2266" spans="1:14" ht="12.7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</row>
    <row r="2267" spans="1:14" ht="12.7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</row>
    <row r="2268" spans="1:14" ht="12.7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</row>
    <row r="2269" spans="1:14" ht="12.7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</row>
    <row r="2270" spans="1:14" ht="12.7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</row>
    <row r="2271" spans="1:14" ht="12.7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</row>
    <row r="2272" spans="1:14" ht="12.7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</row>
    <row r="2273" spans="1:14" ht="12.7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</row>
    <row r="2274" spans="1:14" ht="12.7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</row>
    <row r="2275" spans="1:14" ht="12.7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</row>
    <row r="2276" spans="1:14" ht="12.7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</row>
    <row r="2277" spans="1:14" ht="12.7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</row>
    <row r="2278" spans="1:14" ht="12.7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</row>
    <row r="2279" spans="1:14" ht="12.7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</row>
    <row r="2280" spans="1:14" ht="12.7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</row>
    <row r="2281" spans="1:14" ht="12.7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</row>
    <row r="2282" spans="1:14" ht="12.7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</row>
    <row r="2283" spans="1:14" ht="12.7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</row>
    <row r="2284" spans="1:14" ht="12.7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</row>
    <row r="2285" spans="1:14" ht="12.7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</row>
    <row r="2286" spans="1:14" ht="12.7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</row>
    <row r="2287" spans="1:14" ht="12.7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</row>
    <row r="2288" spans="1:14" ht="12.7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</row>
    <row r="2289" spans="1:14" ht="12.7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</row>
    <row r="2290" spans="1:14" ht="12.7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</row>
    <row r="2291" spans="1:14" ht="12.7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</row>
    <row r="2292" spans="1:14" ht="12.7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</row>
    <row r="2293" spans="1:14" ht="12.7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</row>
    <row r="2294" spans="1:14" ht="12.7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</row>
    <row r="2295" spans="1:14" ht="12.7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</row>
    <row r="2296" spans="1:14" ht="12.7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</row>
    <row r="2297" spans="1:14" ht="12.7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</row>
    <row r="2298" spans="1:14" ht="12.7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</row>
    <row r="2299" spans="1:14" ht="12.7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</row>
    <row r="2300" spans="1:14" ht="12.7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</row>
    <row r="2301" spans="1:14" ht="12.7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</row>
    <row r="2302" spans="1:14" ht="12.7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</row>
    <row r="2303" spans="1:14" ht="12.7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</row>
    <row r="2304" spans="1:14" ht="12.7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</row>
    <row r="2305" spans="1:14" ht="12.7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</row>
    <row r="2306" spans="1:14" ht="12.7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</row>
    <row r="2307" spans="1:14" ht="12.7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</row>
    <row r="2308" spans="1:14" ht="12.7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</row>
    <row r="2309" spans="1:14" ht="12.7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</row>
    <row r="2310" spans="1:14" ht="12.7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</row>
    <row r="2311" spans="1:14" ht="12.7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</row>
    <row r="2312" spans="1:14" ht="12.7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</row>
    <row r="2313" spans="1:14" ht="12.7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</row>
    <row r="2314" spans="1:14" ht="12.7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</row>
    <row r="2315" spans="1:14" ht="12.7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</row>
    <row r="2316" spans="1:14" ht="12.7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</row>
    <row r="2317" spans="1:14" ht="12.7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</row>
    <row r="2318" spans="1:14" ht="12.7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</row>
    <row r="2319" spans="1:14" ht="12.7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</row>
    <row r="2320" spans="1:14" ht="12.7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</row>
    <row r="2321" spans="1:14" ht="12.7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</row>
    <row r="2322" spans="1:14" ht="12.7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</row>
    <row r="2323" spans="1:14" ht="12.7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</row>
    <row r="2324" spans="1:14" ht="12.7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</row>
    <row r="2325" spans="1:14" ht="12.7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</row>
    <row r="2326" spans="1:14" ht="12.7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</row>
    <row r="2327" spans="1:14" ht="12.7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</row>
    <row r="2328" spans="1:14" ht="12.7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</row>
    <row r="2329" spans="1:14" ht="12.7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</row>
    <row r="2330" spans="1:14" ht="12.7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</row>
    <row r="2331" spans="1:14" ht="12.7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</row>
    <row r="2332" spans="1:14" ht="12.7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</row>
    <row r="2333" spans="1:14" ht="12.7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</row>
    <row r="2334" spans="1:14" ht="12.7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</row>
    <row r="2335" spans="1:14" ht="12.7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</row>
    <row r="2336" spans="1:14" ht="12.7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</row>
    <row r="2337" spans="1:14" ht="12.7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</row>
    <row r="2338" spans="1:14" ht="12.7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</row>
    <row r="2339" spans="1:14" ht="12.7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</row>
    <row r="2340" spans="1:14" ht="12.7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</row>
    <row r="2341" spans="1:14" ht="12.7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</row>
    <row r="2342" spans="1:14" ht="12.7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</row>
    <row r="2343" spans="1:14" ht="12.7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</row>
    <row r="2344" spans="1:14" ht="12.7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</row>
    <row r="2345" spans="1:14" ht="12.7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</row>
    <row r="2346" spans="1:14" ht="12.7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</row>
    <row r="2347" spans="1:14" ht="12.7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</row>
    <row r="2348" spans="1:14" ht="12.7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</row>
    <row r="2349" spans="1:14" ht="12.7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</row>
    <row r="2350" spans="1:14" ht="12.7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</row>
    <row r="2351" spans="1:14" ht="12.7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</row>
    <row r="2352" spans="1:14" ht="12.7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</row>
    <row r="2353" spans="1:14" ht="12.7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</row>
    <row r="2354" spans="1:14" ht="12.7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</row>
    <row r="2355" spans="1:14" ht="12.7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</row>
    <row r="2356" spans="1:14" ht="12.7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</row>
    <row r="2357" spans="1:14" ht="12.7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</row>
    <row r="2358" spans="1:14" ht="12.7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</row>
    <row r="2359" spans="1:14" ht="12.7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</row>
    <row r="2360" spans="1:14" ht="12.7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</row>
    <row r="2361" spans="1:14" ht="12.7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</row>
    <row r="2362" spans="1:14" ht="12.7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</row>
    <row r="2363" spans="1:14" ht="12.7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</row>
    <row r="2364" spans="1:14" ht="12.7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</row>
    <row r="2365" spans="1:14" ht="12.7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</row>
    <row r="2366" spans="1:14" ht="12.7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</row>
    <row r="2367" spans="1:14" ht="12.7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</row>
    <row r="2368" spans="1:14" ht="12.7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</row>
    <row r="2369" spans="1:14" ht="12.7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</row>
    <row r="2370" spans="1:14" ht="12.7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</row>
    <row r="2371" spans="1:14" ht="12.7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</row>
    <row r="2372" spans="1:14" ht="12.7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</row>
    <row r="2373" spans="1:14" ht="12.7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</row>
    <row r="2374" spans="1:14" ht="12.7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</row>
    <row r="2375" spans="1:14" ht="12.7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</row>
    <row r="2376" spans="1:14" ht="12.7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</row>
    <row r="2377" spans="1:14" ht="12.7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</row>
    <row r="2378" spans="1:14" ht="12.7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</row>
    <row r="2379" spans="1:14" ht="12.7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</row>
    <row r="2380" spans="1:14" ht="12.7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</row>
    <row r="2381" spans="1:14" ht="12.7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</row>
    <row r="2382" spans="1:14" ht="12.7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</row>
    <row r="2383" spans="1:14" ht="12.7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</row>
    <row r="2384" spans="1:14" ht="12.7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</row>
    <row r="2385" spans="1:14" ht="12.7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</row>
    <row r="2386" spans="1:14" ht="12.7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</row>
    <row r="2387" spans="1:14" ht="12.7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</row>
    <row r="2388" spans="1:14" ht="12.7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</row>
    <row r="2389" spans="1:14" ht="12.7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</row>
    <row r="2390" spans="1:14" ht="12.7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</row>
    <row r="2391" spans="1:14" ht="12.7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</row>
    <row r="2392" spans="1:14" ht="12.7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</row>
    <row r="2393" spans="1:14" ht="12.7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</row>
    <row r="2394" spans="1:14" ht="12.7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</row>
    <row r="2395" spans="1:14" ht="12.7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</row>
    <row r="2396" spans="1:14" ht="12.7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</row>
    <row r="2397" spans="1:14" ht="12.7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</row>
    <row r="2398" spans="1:14" ht="12.7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</row>
    <row r="2399" spans="1:14" ht="12.7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</row>
    <row r="2400" spans="1:14" ht="12.7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</row>
    <row r="2401" spans="1:14" ht="12.7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</row>
    <row r="2402" spans="1:14" ht="12.7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</row>
    <row r="2403" spans="1:14" ht="12.7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</row>
    <row r="2404" spans="1:14" ht="12.7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</row>
    <row r="2405" spans="1:14" ht="12.7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</row>
    <row r="2406" spans="1:14" ht="12.7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</row>
    <row r="2407" spans="1:14" ht="12.7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</row>
    <row r="2408" spans="1:14" ht="12.7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</row>
    <row r="2409" spans="1:14" ht="12.7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</row>
    <row r="2410" spans="1:14" ht="12.7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</row>
    <row r="2411" spans="1:14" ht="12.7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</row>
    <row r="2412" spans="1:14" ht="12.7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</row>
    <row r="2413" spans="1:14" ht="12.7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</row>
    <row r="2414" spans="1:14" ht="12.7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</row>
    <row r="2415" spans="1:14" ht="12.7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</row>
    <row r="2416" spans="1:14" ht="12.7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</row>
    <row r="2417" spans="1:14" ht="12.7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</row>
    <row r="2418" spans="1:14" ht="12.7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</row>
    <row r="2419" spans="1:14" ht="12.7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</row>
    <row r="2420" spans="1:14" ht="12.7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</row>
    <row r="2421" spans="1:14" ht="12.7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</row>
    <row r="2422" spans="1:14" ht="12.7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</row>
    <row r="2423" spans="1:14" ht="12.7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</row>
    <row r="2424" spans="1:14" ht="12.7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</row>
    <row r="2425" spans="1:14" ht="12.7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</row>
    <row r="2426" spans="1:14" ht="12.7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</row>
    <row r="2427" spans="1:14" ht="12.7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</row>
    <row r="2428" spans="1:14" ht="12.7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</row>
    <row r="2429" spans="1:14" ht="12.7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</row>
    <row r="2430" spans="1:14" ht="12.7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</row>
    <row r="2431" spans="1:14" ht="12.7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</row>
    <row r="2432" spans="1:14" ht="12.7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</row>
    <row r="2433" spans="1:14" ht="12.7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</row>
    <row r="2434" spans="1:14" ht="12.7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</row>
    <row r="2435" spans="1:14" ht="12.7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</row>
    <row r="2436" spans="1:14" ht="12.7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</row>
    <row r="2437" spans="1:14" ht="12.7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</row>
    <row r="2438" spans="1:14" ht="12.7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</row>
    <row r="2439" spans="1:14" ht="12.7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</row>
    <row r="2440" spans="1:14" ht="12.7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</row>
    <row r="2441" spans="1:14" ht="12.7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</row>
    <row r="2442" spans="1:14" ht="12.7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</row>
    <row r="2443" spans="1:14" ht="12.7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</row>
    <row r="2444" spans="1:14" ht="12.7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</row>
    <row r="2445" spans="1:14" ht="12.7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</row>
    <row r="2446" spans="1:14" ht="12.7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</row>
    <row r="2447" spans="1:14" ht="12.7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</row>
    <row r="2448" spans="1:14" ht="12.7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</row>
    <row r="2449" spans="1:14" ht="12.7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</row>
    <row r="2450" spans="1:14" ht="12.7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</row>
    <row r="2451" spans="1:14" ht="12.7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</row>
    <row r="2452" spans="1:14" ht="12.7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</row>
    <row r="2453" spans="1:14" ht="12.7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</row>
    <row r="2454" spans="1:14" ht="12.7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</row>
    <row r="2455" spans="1:14" ht="12.7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</row>
    <row r="2456" spans="1:14" ht="12.7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</row>
    <row r="2457" spans="1:14" ht="12.7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</row>
    <row r="2458" spans="1:14" ht="12.7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</row>
    <row r="2459" spans="1:14" ht="12.7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</row>
    <row r="2460" spans="1:14" ht="12.7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</row>
    <row r="2461" spans="1:14" ht="12.7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</row>
    <row r="2462" spans="1:14" ht="12.7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</row>
    <row r="2463" spans="1:14" ht="12.7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</row>
    <row r="2464" spans="1:14" ht="12.7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</row>
    <row r="2465" spans="1:14" ht="12.7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</row>
    <row r="2466" spans="1:14" ht="12.7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</row>
    <row r="2467" spans="1:14" ht="12.7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</row>
    <row r="2468" spans="1:14" ht="12.7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</row>
    <row r="2469" spans="1:14" ht="12.7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</row>
    <row r="2470" spans="1:14" ht="12.7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</row>
    <row r="2471" spans="1:14" ht="12.7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</row>
    <row r="2472" spans="1:14" ht="12.7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</row>
    <row r="2473" spans="1:14" ht="12.7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</row>
    <row r="2474" spans="1:14" ht="12.7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</row>
    <row r="2475" spans="1:14" ht="12.7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</row>
    <row r="2476" spans="1:14" ht="12.7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</row>
    <row r="2477" spans="1:14" ht="12.7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</row>
    <row r="2478" spans="1:14" ht="12.7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</row>
    <row r="2479" spans="1:14" ht="12.7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</row>
    <row r="2480" spans="1:14" ht="12.7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</row>
    <row r="2481" spans="1:14" ht="12.7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</row>
    <row r="2482" spans="1:14" ht="12.7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</row>
    <row r="2483" spans="1:14" ht="12.7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</row>
    <row r="2484" spans="1:14" ht="12.7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</row>
    <row r="2485" spans="1:14" ht="12.7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</row>
    <row r="2486" spans="1:14" ht="12.7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</row>
    <row r="2487" spans="1:14" ht="12.7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</row>
    <row r="2488" spans="1:14" ht="12.7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</row>
    <row r="2489" spans="1:14" ht="12.7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</row>
    <row r="2490" spans="1:14" ht="12.7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</row>
    <row r="2491" spans="1:14" ht="12.7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</row>
    <row r="2492" spans="1:14" ht="12.7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</row>
    <row r="2493" spans="1:14" ht="12.7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</row>
    <row r="2494" spans="1:14" ht="12.7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</row>
    <row r="2495" spans="1:14" ht="12.7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</row>
    <row r="2496" spans="1:14" ht="12.7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</row>
    <row r="2497" spans="1:14" ht="12.7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</row>
    <row r="2498" spans="1:14" ht="12.7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</row>
    <row r="2499" spans="1:14" ht="12.7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</row>
    <row r="2500" spans="1:14" ht="12.7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</row>
    <row r="2501" spans="1:14" ht="12.7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</row>
    <row r="2502" spans="1:14" ht="12.7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</row>
    <row r="2503" spans="1:14" ht="12.7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</row>
    <row r="2504" spans="1:14" ht="12.7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</row>
    <row r="2505" spans="1:14" ht="12.7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</row>
    <row r="2506" spans="1:14" ht="12.7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</row>
    <row r="2507" spans="1:14" ht="12.7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</row>
    <row r="2508" spans="1:14" ht="12.7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</row>
    <row r="2509" spans="1:14" ht="12.7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</row>
    <row r="2510" spans="1:14" ht="12.7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</row>
    <row r="2511" spans="1:14" ht="12.7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</row>
    <row r="2512" spans="1:14" ht="12.7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</row>
    <row r="2513" spans="1:14" ht="12.7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</row>
    <row r="2514" spans="1:14" ht="12.7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</row>
    <row r="2515" spans="1:14" ht="12.7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</row>
    <row r="2516" spans="1:14" ht="12.7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</row>
    <row r="2517" spans="1:14" ht="12.7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</row>
    <row r="2518" spans="1:14" ht="12.7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</row>
    <row r="2519" spans="1:14" ht="12.7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</row>
    <row r="2520" spans="1:14" ht="12.7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</row>
    <row r="2521" spans="1:14" ht="12.7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</row>
    <row r="2522" spans="1:14" ht="12.7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</row>
    <row r="2523" spans="1:14" ht="12.7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</row>
    <row r="2524" spans="1:14" ht="12.7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</row>
    <row r="2525" spans="1:14" ht="12.7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</row>
    <row r="2526" spans="1:14" ht="12.7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</row>
    <row r="2527" spans="1:14" ht="12.7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</row>
    <row r="2528" spans="1:14" ht="12.7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</row>
    <row r="2529" spans="1:14" ht="12.7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</row>
    <row r="2530" spans="1:14" ht="12.7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</row>
    <row r="2531" spans="1:14" ht="12.7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</row>
    <row r="2532" spans="1:14" ht="12.7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</row>
    <row r="2533" spans="1:14" ht="12.7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</row>
    <row r="2534" spans="1:14" ht="12.7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</row>
    <row r="2535" spans="1:14" ht="12.7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</row>
    <row r="2536" spans="1:14" ht="12.7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</row>
    <row r="2537" spans="1:14" ht="12.7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</row>
    <row r="2538" spans="1:14" ht="12.7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</row>
    <row r="2539" spans="1:14" ht="12.7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</row>
    <row r="2540" spans="1:14" ht="12.7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</row>
    <row r="2541" spans="1:14" ht="12.7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</row>
    <row r="2542" spans="1:14" ht="12.7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</row>
    <row r="2543" spans="1:14" ht="12.7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</row>
    <row r="2544" spans="1:14" ht="12.7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</row>
    <row r="2545" spans="1:14" ht="12.7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</row>
    <row r="2546" spans="1:14" ht="12.7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</row>
    <row r="2547" spans="1:14" ht="12.7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</row>
    <row r="2548" spans="1:14" ht="12.7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</row>
    <row r="2549" spans="1:14" ht="12.7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</row>
    <row r="2550" spans="1:14" ht="12.7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</row>
    <row r="2551" spans="1:14" ht="12.7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</row>
    <row r="2552" spans="1:14" ht="12.7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</row>
    <row r="2553" spans="1:14" ht="12.7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</row>
    <row r="2554" spans="1:14" ht="12.7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</row>
    <row r="2555" spans="1:14" ht="12.7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</row>
    <row r="2556" spans="1:14" ht="12.7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</row>
    <row r="2557" spans="1:14" ht="12.7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</row>
    <row r="2558" spans="1:14" ht="12.7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</row>
    <row r="2559" spans="1:14" ht="12.7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</row>
    <row r="2560" spans="1:14" ht="12.7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</row>
    <row r="2561" spans="1:14" ht="12.7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</row>
    <row r="2562" spans="1:14" ht="12.7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</row>
    <row r="2563" spans="1:14" ht="12.7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</row>
    <row r="2564" spans="1:14" ht="12.7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</row>
    <row r="2565" spans="1:14" ht="12.7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</row>
    <row r="2566" spans="1:14" ht="12.7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</row>
    <row r="2567" spans="1:14" ht="12.7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</row>
    <row r="2568" spans="1:14" ht="12.7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</row>
    <row r="2569" spans="1:14" ht="12.7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</row>
    <row r="2570" spans="1:14" ht="12.7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</row>
    <row r="2571" spans="1:14" ht="12.7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</row>
    <row r="2572" spans="1:14" ht="12.7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</row>
    <row r="2573" spans="1:14" ht="12.7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</row>
    <row r="2574" spans="1:14" ht="12.7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</row>
    <row r="2575" spans="1:14" ht="12.7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</row>
    <row r="2576" spans="1:14" ht="12.7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</row>
    <row r="2577" spans="1:14" ht="12.7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</row>
    <row r="2578" spans="1:14" ht="12.7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</row>
    <row r="2579" spans="1:14" ht="12.7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</row>
    <row r="2580" spans="1:14" ht="12.7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</row>
    <row r="2581" spans="1:14" ht="12.7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</row>
    <row r="2582" spans="1:14" ht="12.7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</row>
    <row r="2583" spans="1:14" ht="12.7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</row>
    <row r="2584" spans="1:14" ht="12.7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</row>
    <row r="2585" spans="1:14" ht="12.7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</row>
    <row r="2586" spans="1:14" ht="12.7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</row>
    <row r="2587" spans="1:14" ht="12.7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</row>
    <row r="2588" spans="1:14" ht="12.7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</row>
    <row r="2589" spans="1:14" ht="12.7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</row>
    <row r="2590" spans="1:14" ht="12.7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</row>
    <row r="2591" spans="1:14" ht="12.7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</row>
    <row r="2592" spans="1:14" ht="12.7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</row>
    <row r="2593" spans="1:14" ht="12.7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</row>
    <row r="2594" spans="1:14" ht="12.7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</row>
    <row r="2595" spans="1:14" ht="12.7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</row>
    <row r="2596" spans="1:14" ht="12.7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</row>
    <row r="2597" spans="1:14" ht="12.7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</row>
    <row r="2598" spans="1:14" ht="12.7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</row>
    <row r="2599" spans="1:14" ht="12.7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</row>
    <row r="2600" spans="1:14" ht="12.7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</row>
    <row r="2601" spans="1:14" ht="12.7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</row>
    <row r="2602" spans="1:14" ht="12.7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</row>
    <row r="2603" spans="1:14" ht="12.7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</row>
    <row r="2604" spans="1:14" ht="12.7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</row>
    <row r="2605" spans="1:14" ht="12.7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</row>
    <row r="2606" spans="1:14" ht="12.7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</row>
    <row r="2607" spans="1:14" ht="12.7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</row>
    <row r="2608" spans="1:14" ht="12.7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</row>
    <row r="2609" spans="1:14" ht="12.7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</row>
    <row r="2610" spans="1:14" ht="12.7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</row>
    <row r="2611" spans="1:14" ht="12.7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</row>
    <row r="2612" spans="1:14" ht="12.7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</row>
    <row r="2613" spans="1:14" ht="12.7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</row>
    <row r="2614" spans="1:14" ht="12.7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</row>
    <row r="2615" spans="1:14" ht="12.7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</row>
    <row r="2616" spans="1:14" ht="12.7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</row>
    <row r="2617" spans="1:14" ht="12.7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</row>
    <row r="2618" spans="1:14" ht="12.7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</row>
    <row r="2619" spans="1:14" ht="12.7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</row>
    <row r="2620" spans="1:14" ht="12.7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</row>
    <row r="2621" spans="1:14" ht="12.7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</row>
    <row r="2622" spans="1:14" ht="12.7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</row>
    <row r="2623" spans="1:14" ht="12.7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</row>
    <row r="2624" spans="1:14" ht="12.7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</row>
    <row r="2625" spans="1:14" ht="12.7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</row>
    <row r="2626" spans="1:14" ht="12.7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</row>
    <row r="2627" spans="1:14" ht="12.7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</row>
    <row r="2628" spans="1:14" ht="12.7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</row>
    <row r="2629" spans="1:14" ht="12.7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</row>
    <row r="2630" spans="1:14" ht="12.7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</row>
    <row r="2631" spans="1:14" ht="12.7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</row>
    <row r="2632" spans="1:14" ht="12.7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</row>
    <row r="2633" spans="1:14" ht="12.7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</row>
    <row r="2634" spans="1:14" ht="12.7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</row>
    <row r="2635" spans="1:14" ht="12.7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</row>
    <row r="2636" spans="1:14" ht="12.7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</row>
    <row r="2637" spans="1:14" ht="12.7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</row>
    <row r="2638" spans="1:14" ht="12.7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</row>
    <row r="2639" spans="1:14" ht="12.7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</row>
    <row r="2640" spans="1:14" ht="12.7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</row>
    <row r="2641" spans="1:14" ht="12.7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</row>
    <row r="2642" spans="1:14" ht="12.7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</row>
    <row r="2643" spans="1:14" ht="12.7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</row>
    <row r="2644" spans="1:14" ht="12.7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</row>
    <row r="2645" spans="1:14" ht="12.7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</row>
    <row r="2646" spans="1:14" ht="12.7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</row>
    <row r="2647" spans="1:14" ht="12.7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</row>
    <row r="2648" spans="1:14" ht="12.7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</row>
    <row r="2649" spans="1:14" ht="12.7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</row>
    <row r="2650" spans="1:14" ht="12.7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</row>
    <row r="2651" spans="1:14" ht="12.7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</row>
    <row r="2652" spans="1:14" ht="12.7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</row>
    <row r="2653" spans="1:14" ht="12.7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</row>
    <row r="2654" spans="1:14" ht="12.7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</row>
    <row r="2655" spans="1:14" ht="12.7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</row>
    <row r="2656" spans="1:14" ht="12.7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</row>
    <row r="2657" spans="1:14" ht="12.7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</row>
    <row r="2658" spans="1:14" ht="12.7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</row>
    <row r="2659" spans="1:14" ht="12.7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</row>
    <row r="2660" spans="1:14" ht="12.7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</row>
    <row r="2661" spans="1:14" ht="12.7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</row>
    <row r="2662" spans="1:14" ht="12.7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</row>
    <row r="2663" spans="1:14" ht="12.7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</row>
    <row r="2664" spans="1:14" ht="12.7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</row>
    <row r="2665" spans="1:14" ht="12.7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</row>
    <row r="2666" spans="1:14" ht="12.7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</row>
    <row r="2667" spans="1:14" ht="12.7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</row>
    <row r="2668" spans="1:14" ht="12.7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</row>
    <row r="2669" spans="1:14" ht="12.7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</row>
    <row r="2670" spans="1:14" ht="12.7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</row>
    <row r="2671" spans="1:14" ht="12.7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</row>
    <row r="2672" spans="1:14" ht="12.7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</row>
    <row r="2673" spans="1:14" ht="12.7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</row>
    <row r="2674" spans="1:14" ht="12.7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</row>
    <row r="2675" spans="1:14" ht="12.7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</row>
    <row r="2676" spans="1:14" ht="12.7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</row>
    <row r="2677" spans="1:14" ht="12.7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</row>
    <row r="2678" spans="1:14" ht="12.7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</row>
    <row r="2679" spans="1:14" ht="12.7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</row>
    <row r="2680" spans="1:14" ht="12.7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</row>
    <row r="2681" spans="1:14" ht="12.7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</row>
    <row r="2682" spans="1:14" ht="12.7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</row>
    <row r="2683" spans="1:14" ht="12.7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</row>
    <row r="2684" spans="1:14" ht="12.7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</row>
    <row r="2685" spans="1:14" ht="12.7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</row>
    <row r="2686" spans="1:14" ht="12.7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</row>
    <row r="2687" spans="1:14" ht="12.7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</row>
    <row r="2688" spans="1:14" ht="12.7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</row>
    <row r="2689" spans="1:14" ht="12.7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</row>
    <row r="2690" spans="1:14" ht="12.7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</row>
    <row r="2691" spans="1:14" ht="12.7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</row>
    <row r="2692" spans="1:14" ht="12.7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</row>
    <row r="2693" spans="1:14" ht="12.7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</row>
    <row r="2694" spans="1:14" ht="12.7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</row>
    <row r="2695" spans="1:14" ht="12.7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</row>
    <row r="2696" spans="1:14" ht="12.7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</row>
    <row r="2697" spans="1:14" ht="12.7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</row>
    <row r="2698" spans="1:14" ht="12.7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</row>
    <row r="2699" spans="1:14" ht="12.7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</row>
    <row r="2700" spans="1:14" ht="12.7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</row>
    <row r="2701" spans="1:14" ht="12.7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</row>
    <row r="2702" spans="1:14" ht="12.7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</row>
    <row r="2703" spans="1:14" ht="12.7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</row>
    <row r="2704" spans="1:14" ht="12.7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</row>
    <row r="2705" spans="1:14" ht="12.7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</row>
    <row r="2706" spans="1:14" ht="12.7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</row>
    <row r="2707" spans="1:14" ht="12.7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</row>
    <row r="2708" spans="1:14" ht="12.7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</row>
    <row r="2709" spans="1:14" ht="12.7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</row>
    <row r="2710" spans="1:14" ht="12.7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</row>
    <row r="2711" spans="1:14" ht="12.7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</row>
    <row r="2712" spans="1:14" ht="12.7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</row>
    <row r="2713" spans="1:14" ht="12.7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</row>
    <row r="2714" spans="1:14" ht="12.7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</row>
    <row r="2715" spans="1:14" ht="12.7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</row>
    <row r="2716" spans="1:14" ht="12.7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</row>
    <row r="2717" spans="1:14" ht="12.7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</row>
    <row r="2718" spans="1:14" ht="12.7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</row>
    <row r="2719" spans="1:14" ht="12.7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</row>
    <row r="2720" spans="1:14" ht="12.7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</row>
    <row r="2721" spans="1:14" ht="12.7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</row>
    <row r="2722" spans="1:14" ht="12.7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</row>
    <row r="2723" spans="1:14" ht="12.7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</row>
    <row r="2724" spans="1:14" ht="12.7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</row>
    <row r="2725" spans="1:14" ht="12.7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</row>
    <row r="2726" spans="1:14" ht="12.7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</row>
    <row r="2727" spans="1:14" ht="12.7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</row>
    <row r="2728" spans="1:14" ht="12.7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</row>
    <row r="2729" spans="1:14" ht="12.7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</row>
    <row r="2730" spans="1:14" ht="12.7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</row>
    <row r="2731" spans="1:14" ht="12.7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</row>
    <row r="2732" spans="1:14" ht="12.7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</row>
    <row r="2733" spans="1:14" ht="12.7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</row>
    <row r="2734" spans="1:14" ht="12.7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</row>
    <row r="2735" spans="1:14" ht="12.7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</row>
    <row r="2736" spans="1:14" ht="12.7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</row>
    <row r="2737" spans="1:14" ht="12.7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</row>
    <row r="2738" spans="1:14" ht="12.7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</row>
    <row r="2739" spans="1:14" ht="12.7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</row>
    <row r="2740" spans="1:14" ht="12.7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</row>
    <row r="2741" spans="1:14" ht="12.7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</row>
    <row r="2742" spans="1:14" ht="12.7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</row>
    <row r="2743" spans="1:14" ht="12.7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</row>
    <row r="2744" spans="1:14" ht="12.7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</row>
    <row r="2745" spans="1:14" ht="12.7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</row>
    <row r="2746" spans="1:14" ht="12.7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</row>
    <row r="2747" spans="1:14" ht="12.7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</row>
    <row r="2748" spans="1:14" ht="12.7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</row>
    <row r="2749" spans="1:14" ht="12.7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</row>
    <row r="2750" spans="1:14" ht="12.7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</row>
    <row r="2751" spans="1:14" ht="12.7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</row>
    <row r="2752" spans="1:14" ht="12.7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</row>
    <row r="2753" spans="1:14" ht="12.7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</row>
    <row r="2754" spans="1:14" ht="12.7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</row>
    <row r="2755" spans="1:14" ht="12.7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</row>
    <row r="2756" spans="1:14" ht="12.7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</row>
    <row r="2757" spans="1:14" ht="12.7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</row>
    <row r="2758" spans="1:14" ht="12.7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</row>
    <row r="2759" spans="1:14" ht="12.7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</row>
    <row r="2760" spans="1:14" ht="12.7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</row>
    <row r="2761" spans="1:14" ht="12.7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</row>
    <row r="2762" spans="1:14" ht="12.7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</row>
    <row r="2763" spans="1:14" ht="12.7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</row>
    <row r="2764" spans="1:14" ht="12.7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</row>
    <row r="2765" spans="1:14" ht="12.7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</row>
    <row r="2766" spans="1:14" ht="12.7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</row>
    <row r="2767" spans="1:14" ht="12.7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</row>
    <row r="2768" spans="1:14" ht="12.7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</row>
    <row r="2769" spans="1:14" ht="12.7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</row>
    <row r="2770" spans="1:14" ht="12.7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</row>
    <row r="2771" spans="1:14" ht="12.7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</row>
    <row r="2772" spans="1:14" ht="12.7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</row>
    <row r="2773" spans="1:14" ht="12.7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</row>
    <row r="2774" spans="1:14" ht="12.7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</row>
    <row r="2775" spans="1:14" ht="12.7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</row>
    <row r="2776" spans="1:14" ht="12.7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</row>
    <row r="2777" spans="1:14" ht="12.7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</row>
    <row r="2778" spans="1:14" ht="12.7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</row>
    <row r="2779" spans="1:14" ht="12.7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</row>
    <row r="2780" spans="1:14" ht="12.7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</row>
    <row r="2781" spans="1:14" ht="12.7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</row>
    <row r="2782" spans="1:14" ht="12.7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</row>
    <row r="2783" spans="1:14" ht="12.7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</row>
    <row r="2784" spans="1:14" ht="12.7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</row>
    <row r="2785" spans="1:14" ht="12.7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</row>
    <row r="2786" spans="1:14" ht="12.7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</row>
    <row r="2787" spans="1:14" ht="12.7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</row>
    <row r="2788" spans="1:14" ht="12.7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</row>
    <row r="2789" spans="1:14" ht="12.7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</row>
    <row r="2790" spans="1:14" ht="12.7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</row>
    <row r="2791" spans="1:14" ht="12.7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</row>
    <row r="2792" spans="1:14" ht="12.7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</row>
    <row r="2793" spans="1:14" ht="12.7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</row>
    <row r="2794" spans="1:14" ht="12.7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</row>
    <row r="2795" spans="1:14" ht="12.7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</row>
    <row r="2796" spans="1:14" ht="12.7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</row>
    <row r="2797" spans="1:14" ht="12.7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</row>
    <row r="2798" spans="1:14" ht="12.7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</row>
    <row r="2799" spans="1:14" ht="12.7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</row>
    <row r="2800" spans="1:14" ht="12.7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</row>
    <row r="2801" spans="1:14" ht="12.7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</row>
    <row r="2802" spans="1:14" ht="12.7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</row>
    <row r="2803" spans="1:14" ht="12.7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</row>
    <row r="2804" spans="1:14" ht="12.7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</row>
    <row r="2805" spans="1:14" ht="12.7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</row>
    <row r="2806" spans="1:14" ht="12.7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</row>
    <row r="2807" spans="1:14" ht="12.7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</row>
    <row r="2808" spans="1:14" ht="12.7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</row>
    <row r="2809" spans="1:14" ht="12.7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</row>
    <row r="2810" spans="1:14" ht="12.7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</row>
    <row r="2811" spans="1:14" ht="12.7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</row>
    <row r="2812" spans="1:14" ht="12.7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</row>
    <row r="2813" spans="1:14" ht="12.7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</row>
    <row r="2814" spans="1:14" ht="12.7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</row>
    <row r="2815" spans="1:14" ht="12.7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</row>
    <row r="2816" spans="1:14" ht="12.7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</row>
    <row r="2817" spans="1:14" ht="12.7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</row>
    <row r="2818" spans="1:14" ht="12.7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</row>
    <row r="2819" spans="1:14" ht="12.7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</row>
    <row r="2820" spans="1:14" ht="12.7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</row>
    <row r="2821" spans="1:14" ht="12.7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</row>
    <row r="2822" spans="1:14" ht="12.7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</row>
    <row r="2823" spans="1:14" ht="12.7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</row>
    <row r="2824" spans="1:14" ht="12.7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</row>
    <row r="2825" spans="1:14" ht="12.7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</row>
    <row r="2826" spans="1:14" ht="12.7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</row>
    <row r="2827" spans="1:14" ht="12.7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</row>
    <row r="2828" spans="1:14" ht="12.7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</row>
    <row r="2829" spans="1:14" ht="12.7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</row>
    <row r="2830" spans="1:14" ht="12.7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</row>
    <row r="2831" spans="1:14" ht="12.7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</row>
    <row r="2832" spans="1:14" ht="12.7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</row>
    <row r="2833" spans="1:14" ht="12.7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</row>
    <row r="2834" spans="1:14" ht="12.7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</row>
    <row r="2835" spans="1:14" ht="12.7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</row>
    <row r="2836" spans="1:14" ht="12.7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</row>
    <row r="2837" spans="1:14" ht="12.7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</row>
    <row r="2838" spans="1:14" ht="12.7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</row>
    <row r="2839" spans="1:14" ht="12.7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</row>
    <row r="2840" spans="1:14" ht="12.7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</row>
    <row r="2841" spans="1:14" ht="12.7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</row>
    <row r="2842" spans="1:14" ht="12.7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</row>
    <row r="2843" spans="1:14" ht="12.7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</row>
    <row r="2844" spans="1:14" ht="12.7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</row>
    <row r="2845" spans="1:14" ht="12.7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</row>
    <row r="2846" spans="1:14" ht="12.7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</row>
    <row r="2847" spans="1:14" ht="12.7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</row>
    <row r="2848" spans="1:14" ht="12.7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</row>
    <row r="2849" spans="1:14" ht="12.7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</row>
    <row r="2850" spans="1:14" ht="12.7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</row>
    <row r="2851" spans="1:14" ht="12.7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</row>
    <row r="2852" spans="1:14" ht="12.7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</row>
    <row r="2853" spans="1:14" ht="12.7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</row>
    <row r="2854" spans="1:14" ht="12.7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</row>
    <row r="2855" spans="1:14" ht="12.7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</row>
    <row r="2856" spans="1:14" ht="12.7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</row>
    <row r="2857" spans="1:14" ht="12.7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</row>
    <row r="2858" spans="1:14" ht="12.7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</row>
    <row r="2859" spans="1:14" ht="12.7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</row>
    <row r="2860" spans="1:14" ht="12.7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</row>
    <row r="2861" spans="1:14" ht="12.7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</row>
    <row r="2862" spans="1:14" ht="12.7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</row>
    <row r="2863" spans="1:14" ht="12.7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</row>
    <row r="2864" spans="1:14" ht="12.7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</row>
    <row r="2865" spans="1:14" ht="12.7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</row>
    <row r="2866" spans="1:14" ht="12.7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</row>
    <row r="2867" spans="1:14" ht="12.7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</row>
    <row r="2868" spans="1:14" ht="12.7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</row>
    <row r="2869" spans="1:14" ht="12.7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</row>
    <row r="2870" spans="1:14" ht="12.7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</row>
    <row r="2871" spans="1:14" ht="12.7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</row>
    <row r="2872" spans="1:14" ht="12.7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</row>
    <row r="2873" spans="1:14" ht="12.7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</row>
    <row r="2874" spans="1:14" ht="12.7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</row>
    <row r="2875" spans="1:14" ht="12.7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</row>
    <row r="2876" spans="1:14" ht="12.7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</row>
    <row r="2877" spans="1:14" ht="12.7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</row>
    <row r="2878" spans="1:14" ht="12.7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</row>
    <row r="2879" spans="1:14" ht="12.7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</row>
    <row r="2880" spans="1:14" ht="12.7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</row>
    <row r="2881" spans="1:14" ht="12.7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</row>
    <row r="2882" spans="1:14" ht="12.7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</row>
    <row r="2883" spans="1:14" ht="12.7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</row>
    <row r="2884" spans="1:14" ht="12.7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</row>
    <row r="2885" spans="1:14" ht="12.7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</row>
    <row r="2886" spans="1:14" ht="12.7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</row>
    <row r="2887" spans="1:14" ht="12.7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</row>
    <row r="2888" spans="1:14" ht="12.7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</row>
    <row r="2889" spans="1:14" ht="12.7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</row>
    <row r="2890" spans="1:14" ht="12.7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</row>
    <row r="2891" spans="1:14" ht="12.7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</row>
    <row r="2892" spans="1:14" ht="12.7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</row>
    <row r="2893" spans="1:14" ht="12.7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</row>
    <row r="2894" spans="1:14" ht="12.7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</row>
    <row r="2895" spans="1:14" ht="12.7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</row>
    <row r="2896" spans="1:14" ht="12.7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</row>
    <row r="2897" spans="1:14" ht="12.7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</row>
    <row r="2898" spans="1:14" ht="12.7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</row>
    <row r="2899" spans="1:14" ht="12.7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</row>
    <row r="2900" spans="1:14" ht="12.7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</row>
    <row r="2901" spans="1:14" ht="12.7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</row>
    <row r="2902" spans="1:14" ht="12.7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</row>
    <row r="2903" spans="1:14" ht="12.7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</row>
    <row r="2904" spans="1:14" ht="12.7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</row>
    <row r="2905" spans="1:14" ht="12.7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</row>
    <row r="2906" spans="1:14" ht="12.7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</row>
    <row r="2907" spans="1:14" ht="12.7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</row>
    <row r="2908" spans="1:14" ht="12.7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</row>
    <row r="2909" spans="1:14" ht="12.7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</row>
    <row r="2910" spans="1:14" ht="12.7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</row>
    <row r="2911" spans="1:14" ht="12.7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</row>
    <row r="2912" spans="1:14" ht="12.7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</row>
    <row r="2913" spans="1:14" ht="12.7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</row>
    <row r="2914" spans="1:14" ht="12.7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</row>
    <row r="2915" spans="1:14" ht="12.7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</row>
    <row r="2916" spans="1:14" ht="12.7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</row>
    <row r="2917" spans="1:14" ht="12.7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</row>
    <row r="2918" spans="1:14" ht="12.7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</row>
    <row r="2919" spans="1:14" ht="12.7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</row>
    <row r="2920" spans="1:14" ht="12.7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</row>
    <row r="2921" spans="1:14" ht="12.7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</row>
    <row r="2922" spans="1:14" ht="12.7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</row>
    <row r="2923" spans="1:14" ht="12.7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</row>
    <row r="2924" spans="1:14" ht="12.7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</row>
    <row r="2925" spans="1:14" ht="12.7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</row>
    <row r="2926" spans="1:14" ht="12.7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</row>
    <row r="2927" spans="1:14" ht="12.7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</row>
    <row r="2928" spans="1:14" ht="12.7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</row>
    <row r="2929" spans="1:14" ht="12.7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</row>
    <row r="2930" spans="1:14" ht="12.7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</row>
    <row r="2931" spans="1:14" ht="12.7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</row>
    <row r="2932" spans="1:14" ht="12.7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</row>
    <row r="2933" spans="1:14" ht="12.7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</row>
    <row r="2934" spans="1:14" ht="12.7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</row>
    <row r="2935" spans="1:14" ht="12.7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</row>
    <row r="2936" spans="1:14" ht="12.7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</row>
    <row r="2937" spans="1:14" ht="12.7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</row>
    <row r="2938" spans="1:14" ht="12.7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</row>
    <row r="2939" spans="1:14" ht="12.7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</row>
    <row r="2940" spans="1:14" ht="12.7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</row>
    <row r="2941" spans="1:14" ht="12.7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</row>
    <row r="2942" spans="1:14" ht="12.7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</row>
    <row r="2943" spans="1:14" ht="12.7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</row>
    <row r="2944" spans="1:14" ht="12.7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</row>
    <row r="2945" spans="1:14" ht="12.7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</row>
    <row r="2946" spans="1:14" ht="12.7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</row>
    <row r="2947" spans="1:14" ht="12.7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</row>
    <row r="2948" spans="1:14" ht="12.7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</row>
    <row r="2949" spans="1:14" ht="12.7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</row>
    <row r="2950" spans="1:14" ht="12.7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</row>
    <row r="2951" spans="1:14" ht="12.7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</row>
    <row r="2952" spans="1:14" ht="12.7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</row>
    <row r="2953" spans="1:14" ht="12.7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</row>
    <row r="2954" spans="1:14" ht="12.7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</row>
    <row r="2955" spans="1:14" ht="12.7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</row>
    <row r="2956" spans="1:14" ht="12.7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</row>
    <row r="2957" spans="1:14" ht="12.7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</row>
    <row r="2958" spans="1:14" ht="12.7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</row>
    <row r="2959" spans="1:14" ht="12.7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</row>
    <row r="2960" spans="1:14" ht="12.7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</row>
    <row r="2961" spans="1:14" ht="12.7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</row>
    <row r="2962" spans="1:14" ht="12.7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</row>
    <row r="2963" spans="1:14" ht="12.7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</row>
    <row r="2964" spans="1:14" ht="12.7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</row>
    <row r="2965" spans="1:14" ht="12.7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</row>
    <row r="2966" spans="1:14" ht="12.7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</row>
    <row r="2967" spans="1:14" ht="12.7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</row>
    <row r="2968" spans="1:14" ht="12.7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</row>
    <row r="2969" spans="1:14" ht="12.7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</row>
    <row r="2970" spans="1:14" ht="12.7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</row>
    <row r="2971" spans="1:14" ht="12.7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</row>
    <row r="2972" spans="1:14" ht="12.7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</row>
    <row r="2973" spans="1:14" ht="12.7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</row>
    <row r="2974" spans="1:14" ht="12.7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</row>
    <row r="2975" spans="1:14" ht="12.7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</row>
    <row r="2976" spans="1:14" ht="12.7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</row>
    <row r="2977" spans="1:14" ht="12.7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</row>
    <row r="2978" spans="1:14" ht="12.7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</row>
    <row r="2979" spans="1:14" ht="12.7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</row>
    <row r="2980" spans="1:14" ht="12.7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</row>
    <row r="2981" spans="1:14" ht="12.7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</row>
    <row r="2982" spans="1:14" ht="12.7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</row>
    <row r="2983" spans="1:14" ht="12.7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</row>
    <row r="2984" spans="1:14" ht="12.7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</row>
    <row r="2985" spans="1:14" ht="12.7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</row>
    <row r="2986" spans="1:14" ht="12.7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</row>
    <row r="2987" spans="1:14" ht="12.7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</row>
    <row r="2988" spans="1:14" ht="12.7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</row>
    <row r="2989" spans="1:14" ht="12.7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</row>
    <row r="2990" spans="1:14" ht="12.7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</row>
    <row r="2991" spans="1:14" ht="12.7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</row>
    <row r="2992" spans="1:14" ht="12.7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</row>
    <row r="2993" spans="1:14" ht="12.7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</row>
    <row r="2994" spans="1:14" ht="12.7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</row>
    <row r="2995" spans="1:14" ht="12.7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</row>
    <row r="2996" spans="1:14" ht="12.7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</row>
    <row r="2997" spans="1:14" ht="12.7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</row>
    <row r="2998" spans="1:14" ht="12.7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</row>
    <row r="2999" spans="1:14" ht="12.7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</row>
    <row r="3000" spans="1:14" ht="12.7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</row>
    <row r="3001" spans="1:14" ht="12.7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</row>
    <row r="3002" spans="1:14" ht="12.7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</row>
    <row r="3003" spans="1:14" ht="12.7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</row>
    <row r="3004" spans="1:14" ht="12.7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</row>
    <row r="3005" spans="1:14" ht="12.7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</row>
    <row r="3006" spans="1:14" ht="12.7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</row>
    <row r="3007" spans="1:14" ht="12.7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</row>
    <row r="3008" spans="1:14" ht="12.7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</row>
    <row r="3009" spans="1:14" ht="12.7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</row>
    <row r="3010" spans="1:14" ht="12.7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</row>
    <row r="3011" spans="1:14" ht="12.7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</row>
    <row r="3012" spans="1:14" ht="12.7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</row>
    <row r="3013" spans="1:14" ht="12.7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</row>
    <row r="3014" spans="1:14" ht="12.7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</row>
    <row r="3015" spans="1:14" ht="12.7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</row>
    <row r="3016" spans="1:14" ht="12.7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</row>
    <row r="3017" spans="1:14" ht="12.7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</row>
    <row r="3018" spans="1:14" ht="12.7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</row>
    <row r="3019" spans="1:14" ht="12.7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</row>
    <row r="3020" spans="1:14" ht="12.7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</row>
    <row r="3021" spans="1:14" ht="12.7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</row>
    <row r="3022" spans="1:14" ht="12.7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</row>
    <row r="3023" spans="1:14" ht="12.7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</row>
    <row r="3024" spans="1:14" ht="12.7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</row>
    <row r="3025" spans="1:14" ht="12.7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</row>
    <row r="3026" spans="1:14" ht="12.7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</row>
    <row r="3027" spans="1:14" ht="12.7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</row>
    <row r="3028" spans="1:14" ht="12.7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</row>
    <row r="3029" spans="1:14" ht="12.7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</row>
    <row r="3030" spans="1:14" ht="12.7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</row>
    <row r="3031" spans="1:14" ht="12.7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</row>
    <row r="3032" spans="1:14" ht="12.7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</row>
    <row r="3033" spans="1:14" ht="12.7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</row>
    <row r="3034" spans="1:14" ht="12.7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</row>
    <row r="3035" spans="1:14" ht="12.7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</row>
    <row r="3036" spans="1:14" ht="12.7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</row>
    <row r="3037" spans="1:14" ht="12.7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</row>
    <row r="3038" spans="1:14" ht="12.7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</row>
    <row r="3039" spans="1:14" ht="12.7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</row>
    <row r="3040" spans="1:14" ht="12.7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</row>
    <row r="3041" spans="1:14" ht="12.7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</row>
    <row r="3042" spans="1:14" ht="12.7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</row>
    <row r="3043" spans="1:14" ht="12.7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</row>
    <row r="3044" spans="1:14" ht="12.7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</row>
    <row r="3045" spans="1:14" ht="12.7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</row>
    <row r="3046" spans="1:14" ht="12.7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</row>
    <row r="3047" spans="1:14" ht="12.7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</row>
    <row r="3048" spans="1:14" ht="12.7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</row>
    <row r="3049" spans="1:14" ht="12.7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</row>
    <row r="3050" spans="1:14" ht="12.7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</row>
    <row r="3051" spans="1:14" ht="12.7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</row>
    <row r="3052" spans="1:14" ht="12.7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</row>
    <row r="3053" spans="1:14" ht="12.7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</row>
    <row r="3054" spans="1:14" ht="12.7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</row>
    <row r="3055" spans="1:14" ht="12.7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</row>
    <row r="3056" spans="1:14" ht="12.7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</row>
    <row r="3057" spans="1:14" ht="12.7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</row>
    <row r="3058" spans="1:14" ht="12.7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</row>
    <row r="3059" spans="1:14" ht="12.7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</row>
    <row r="3060" spans="1:14" ht="12.7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</row>
    <row r="3061" spans="1:14" ht="12.7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</row>
    <row r="3062" spans="1:14" ht="12.7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</row>
    <row r="3063" spans="1:14" ht="12.7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</row>
    <row r="3064" spans="1:14" ht="12.7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</row>
    <row r="3065" spans="1:14" ht="12.7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</row>
    <row r="3066" spans="1:14" ht="12.7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</row>
    <row r="3067" spans="1:14" ht="12.7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</row>
    <row r="3068" spans="1:14" ht="12.7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</row>
    <row r="3069" spans="1:14" ht="12.7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</row>
    <row r="3070" spans="1:14" ht="12.7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</row>
    <row r="3071" spans="1:14" ht="12.7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</row>
    <row r="3072" spans="1:14" ht="12.7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</row>
    <row r="3073" spans="1:14" ht="12.7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</row>
    <row r="3074" spans="1:14" ht="12.7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</row>
    <row r="3075" spans="1:14" ht="12.75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</row>
    <row r="3076" spans="1:14" ht="12.75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</row>
    <row r="3077" spans="1:14" ht="12.75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</row>
    <row r="3078" spans="1:14" ht="12.75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</row>
    <row r="3079" spans="1:14" ht="12.75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</row>
    <row r="3080" spans="1:14" ht="12.75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</row>
    <row r="3081" spans="1:14" ht="12.75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</row>
    <row r="3082" spans="1:14" ht="12.75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</row>
    <row r="3083" spans="1:14" ht="12.75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</row>
    <row r="3084" spans="1:14" ht="12.75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</row>
    <row r="3085" spans="1:14" ht="12.75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</row>
    <row r="3086" spans="1:14" ht="12.75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</row>
    <row r="3087" spans="1:14" ht="12.75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</row>
    <row r="3088" spans="1:14" ht="12.75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</row>
    <row r="3089" spans="1:14" ht="12.75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</row>
    <row r="3090" spans="1:14" ht="12.75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</row>
    <row r="3091" spans="1:14" ht="12.75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</row>
    <row r="3092" spans="1:14" ht="12.75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</row>
    <row r="3093" spans="1:14" ht="12.75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</row>
    <row r="3094" spans="1:14" ht="12.75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</row>
    <row r="3095" spans="1:14" ht="12.75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</row>
    <row r="3096" spans="1:14" ht="12.75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</row>
    <row r="3097" spans="1:14" ht="12.75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</row>
    <row r="3098" spans="1:14" ht="12.75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</row>
    <row r="3099" spans="1:14" ht="12.75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</row>
    <row r="3100" spans="1:14" ht="12.75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</row>
    <row r="3101" spans="1:14" ht="12.75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</row>
    <row r="3102" spans="1:14" ht="12.75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</row>
    <row r="3103" spans="1:14" ht="12.75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</row>
    <row r="3104" spans="1:14" ht="12.75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</row>
    <row r="3105" spans="1:14" ht="12.75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</row>
    <row r="3106" spans="1:14" ht="12.75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</row>
    <row r="3107" spans="1:14" ht="12.75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</row>
    <row r="3108" spans="1:14" ht="12.75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</row>
    <row r="3109" spans="1:14" ht="12.75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</row>
    <row r="3110" spans="1:14" ht="12.75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</row>
    <row r="3111" spans="1:14" ht="12.75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</row>
    <row r="3112" spans="1:14" ht="12.75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</row>
    <row r="3113" spans="1:14" ht="12.75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</row>
    <row r="3114" spans="1:14" ht="12.75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</row>
    <row r="3115" spans="1:14" ht="12.75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</row>
    <row r="3116" spans="1:14" ht="12.75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</row>
    <row r="3117" spans="1:14" ht="12.75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</row>
    <row r="3118" spans="1:14" ht="12.75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</row>
    <row r="3119" spans="1:14" ht="12.75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</row>
    <row r="3120" spans="1:14" ht="12.75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</row>
    <row r="3121" spans="1:14" ht="12.75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</row>
    <row r="3122" spans="1:14" ht="12.75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</row>
    <row r="3123" spans="1:14" ht="12.75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</row>
    <row r="3124" spans="1:14" ht="12.75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</row>
    <row r="3125" spans="1:14" ht="12.75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</row>
    <row r="3126" spans="1:14" ht="12.75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</row>
    <row r="3127" spans="1:14" ht="12.75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</row>
    <row r="3128" spans="1:14" ht="12.75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</row>
    <row r="3129" spans="1:14" ht="12.75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</row>
    <row r="3130" spans="1:14" ht="12.75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</row>
    <row r="3131" spans="1:14" ht="12.75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</row>
    <row r="3132" spans="1:14" ht="12.75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</row>
    <row r="3133" spans="1:14" ht="12.75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</row>
    <row r="3134" spans="1:14" ht="12.75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</row>
    <row r="3135" spans="1:14" ht="12.75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</row>
    <row r="3136" spans="1:14" ht="12.75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</row>
    <row r="3137" spans="1:14" ht="12.75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</row>
    <row r="3138" spans="1:14" ht="12.75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</row>
    <row r="3139" spans="1:14" ht="12.75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</row>
    <row r="3140" spans="1:14" ht="12.75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</row>
    <row r="3141" spans="1:14" ht="12.75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</row>
    <row r="3142" spans="1:14" ht="12.75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</row>
    <row r="3143" spans="1:14" ht="12.75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</row>
    <row r="3144" spans="1:14" ht="12.75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</row>
    <row r="3145" spans="1:14" ht="12.75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</row>
    <row r="3146" spans="1:14" ht="12.75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</row>
    <row r="3147" spans="1:14" ht="12.75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</row>
    <row r="3148" spans="1:14" ht="12.75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</row>
    <row r="3149" spans="1:14" ht="12.75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</row>
    <row r="3150" spans="1:14" ht="12.75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</row>
    <row r="3151" spans="1:14" ht="12.75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</row>
    <row r="3152" spans="1:14" ht="12.75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</row>
    <row r="3153" spans="1:14" ht="12.75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</row>
    <row r="3154" spans="1:14" ht="12.75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</row>
    <row r="3155" spans="1:14" ht="12.75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</row>
    <row r="3156" spans="1:14" ht="12.75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</row>
    <row r="3157" spans="1:14" ht="12.75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</row>
    <row r="3158" spans="1:14" ht="12.75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</row>
    <row r="3159" spans="1:14" ht="12.75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</row>
    <row r="3160" spans="1:14" ht="12.75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</row>
    <row r="3161" spans="1:14" ht="12.75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</row>
    <row r="3162" spans="1:14" ht="12.75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</row>
    <row r="3163" spans="1:14" ht="12.75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</row>
    <row r="3164" spans="1:14" ht="12.75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</row>
    <row r="3165" spans="1:14" ht="12.75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</row>
    <row r="3166" spans="1:14" ht="12.75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</row>
    <row r="3167" spans="1:14" ht="12.75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</row>
    <row r="3168" spans="1:14" ht="12.75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</row>
    <row r="3169" spans="1:14" ht="12.75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</row>
    <row r="3170" spans="1:14" ht="12.75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</row>
    <row r="3171" spans="1:14" ht="12.75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</row>
    <row r="3172" spans="1:14" ht="12.75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</row>
    <row r="3173" spans="1:14" ht="12.75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</row>
    <row r="3174" spans="1:14" ht="12.75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</row>
    <row r="3175" spans="1:14" ht="12.75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</row>
    <row r="3176" spans="1:14" ht="12.75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</row>
    <row r="3177" spans="1:14" ht="12.75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</row>
    <row r="3178" spans="1:14" ht="12.75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</row>
    <row r="3179" spans="1:14" ht="12.75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</row>
    <row r="3180" spans="1:14" ht="12.75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</row>
    <row r="3181" spans="1:14" ht="12.75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</row>
    <row r="3182" spans="1:14" ht="12.75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</row>
    <row r="3183" spans="1:14" ht="12.75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</row>
    <row r="3184" spans="1:14" ht="12.75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</row>
    <row r="3185" spans="1:14" ht="12.75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</row>
    <row r="3186" spans="1:14" ht="12.75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</row>
    <row r="3187" spans="1:14" ht="12.75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</row>
    <row r="3188" spans="1:14" ht="12.75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</row>
    <row r="3189" spans="1:14" ht="12.75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</row>
    <row r="3190" spans="1:14" ht="12.75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</row>
    <row r="3191" spans="1:14" ht="12.75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</row>
    <row r="3192" spans="1:14" ht="12.75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</row>
    <row r="3193" spans="1:14" ht="12.75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</row>
    <row r="3194" spans="1:14" ht="12.75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</row>
    <row r="3195" spans="1:14" ht="12.75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</row>
    <row r="3196" spans="1:14" ht="12.75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</row>
    <row r="3197" spans="1:14" ht="12.75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</row>
    <row r="3198" spans="1:14" ht="12.75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</row>
    <row r="3199" spans="1:14" ht="12.75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</row>
    <row r="3200" spans="1:14" ht="12.75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</row>
    <row r="3201" spans="1:14" ht="12.75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</row>
    <row r="3202" spans="1:14" ht="12.75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</row>
    <row r="3203" spans="1:14" ht="12.75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</row>
    <row r="3204" spans="1:14" ht="12.75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</row>
    <row r="3205" spans="1:14" ht="12.75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</row>
    <row r="3206" spans="1:14" ht="12.75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</row>
    <row r="3207" spans="1:14" ht="12.75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</row>
    <row r="3208" spans="1:14" ht="12.75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</row>
    <row r="3209" spans="1:14" ht="12.75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</row>
    <row r="3210" spans="1:14" ht="12.75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</row>
    <row r="3211" spans="1:14" ht="12.75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</row>
    <row r="3212" spans="1:14" ht="12.75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</row>
    <row r="3213" spans="1:14" ht="12.75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</row>
    <row r="3214" spans="1:14" ht="12.75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</row>
    <row r="3215" spans="1:14" ht="12.75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</row>
    <row r="3216" spans="1:14" ht="12.75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</row>
    <row r="3217" spans="1:14" ht="12.75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</row>
    <row r="3218" spans="1:14" ht="12.75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</row>
    <row r="3219" spans="1:14" ht="12.75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</row>
    <row r="3220" spans="1:14" ht="12.75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</row>
    <row r="3221" spans="1:14" ht="12.75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</row>
    <row r="3222" spans="1:14" ht="12.75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</row>
    <row r="3223" spans="1:14" ht="12.75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</row>
    <row r="3224" spans="1:14" ht="12.75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</row>
    <row r="3225" spans="1:14" ht="12.75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</row>
    <row r="3226" spans="1:14" ht="12.75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</row>
    <row r="3227" spans="1:14" ht="12.75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</row>
    <row r="3228" spans="1:14" ht="12.75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</row>
    <row r="3229" spans="1:14" ht="12.75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</row>
    <row r="3230" spans="1:14" ht="12.75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</row>
    <row r="3231" spans="1:14" ht="12.75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</row>
    <row r="3232" spans="1:14" ht="12.75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</row>
    <row r="3233" spans="1:14" ht="12.75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</row>
    <row r="3234" spans="1:14" ht="12.75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</row>
    <row r="3235" spans="1:14" ht="12.75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</row>
    <row r="3236" spans="1:14" ht="12.75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</row>
    <row r="3237" spans="1:14" ht="12.75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</row>
    <row r="3238" spans="1:14" ht="12.75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</row>
    <row r="3239" spans="1:14" ht="12.75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</row>
    <row r="3240" spans="1:14" ht="12.75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</row>
    <row r="3241" spans="1:14" ht="12.75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</row>
    <row r="3242" spans="1:14" ht="12.75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</row>
    <row r="3243" spans="1:14" ht="12.75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</row>
    <row r="3244" spans="1:14" ht="12.75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</row>
    <row r="3245" spans="1:14" ht="12.75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</row>
    <row r="3246" spans="1:14" ht="12.75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</row>
    <row r="3247" spans="1:14" ht="12.75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</row>
    <row r="3248" spans="1:14" ht="12.75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</row>
    <row r="3249" spans="1:14" ht="12.75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</row>
    <row r="3250" spans="1:14" ht="12.75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</row>
    <row r="3251" spans="1:14" ht="12.75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</row>
    <row r="3252" spans="1:14" ht="12.75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</row>
    <row r="3253" spans="1:14" ht="12.75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</row>
    <row r="3254" spans="1:14" ht="12.75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</row>
    <row r="3255" spans="1:14" ht="12.75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</row>
    <row r="3256" spans="1:14" ht="12.75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</row>
    <row r="3257" spans="1:14" ht="12.75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</row>
    <row r="3258" spans="1:14" ht="12.75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</row>
    <row r="3259" spans="1:14" ht="12.7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</row>
    <row r="3260" spans="1:14" ht="12.75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</row>
    <row r="3261" spans="1:14" ht="12.75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</row>
    <row r="3262" spans="1:14" ht="12.75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</row>
    <row r="3263" spans="1:14" ht="12.75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</row>
    <row r="3264" spans="1:14" ht="12.75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</row>
    <row r="3265" spans="1:14" ht="12.75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</row>
    <row r="3266" spans="1:14" ht="12.75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</row>
    <row r="3267" spans="1:14" ht="12.75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</row>
    <row r="3268" spans="1:14" ht="12.75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</row>
    <row r="3269" spans="1:14" ht="12.75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</row>
    <row r="3270" spans="1:14" ht="12.75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</row>
    <row r="3271" spans="1:14" ht="12.75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</row>
    <row r="3272" spans="1:14" ht="12.75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</row>
    <row r="3273" spans="1:14" ht="12.75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</row>
    <row r="3274" spans="1:14" ht="12.75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</row>
    <row r="3275" spans="1:14" ht="12.75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</row>
    <row r="3276" spans="1:14" ht="12.75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</row>
    <row r="3277" spans="1:14" ht="12.75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</row>
    <row r="3278" spans="1:14" ht="12.75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</row>
    <row r="3279" spans="1:14" ht="12.75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</row>
    <row r="3280" spans="1:14" ht="12.75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</row>
    <row r="3281" spans="1:14" ht="12.75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</row>
    <row r="3282" spans="1:14" ht="12.75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</row>
    <row r="3283" spans="1:14" ht="12.75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</row>
    <row r="3284" spans="1:14" ht="12.75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</row>
    <row r="3285" spans="1:14" ht="12.75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</row>
    <row r="3286" spans="1:14" ht="12.75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</row>
    <row r="3287" spans="1:14" ht="12.75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</row>
    <row r="3288" spans="1:14" ht="12.75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</row>
    <row r="3289" spans="1:14" ht="12.75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</row>
    <row r="3290" spans="1:14" ht="12.75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</row>
    <row r="3291" spans="1:14" ht="12.75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</row>
    <row r="3292" spans="1:14" ht="12.75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</row>
    <row r="3293" spans="1:14" ht="12.75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</row>
    <row r="3294" spans="1:14" ht="12.75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</row>
    <row r="3295" spans="1:14" ht="12.75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</row>
    <row r="3296" spans="1:14" ht="12.75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</row>
    <row r="3297" spans="1:14" ht="12.75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</row>
    <row r="3298" spans="1:14" ht="12.75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</row>
    <row r="3299" spans="1:14" ht="12.75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</row>
    <row r="3300" spans="1:14" ht="12.75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</row>
    <row r="3301" spans="1:14" ht="12.75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</row>
    <row r="3302" spans="1:14" ht="12.75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</row>
    <row r="3303" spans="1:14" ht="12.75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</row>
    <row r="3304" spans="1:14" ht="12.75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</row>
    <row r="3305" spans="1:14" ht="12.75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</row>
    <row r="3306" spans="1:14" ht="12.75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</row>
    <row r="3307" spans="1:14" ht="12.75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</row>
    <row r="3308" spans="1:14" ht="12.75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</row>
    <row r="3309" spans="1:14" ht="12.75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</row>
    <row r="3310" spans="1:14" ht="12.75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</row>
    <row r="3311" spans="1:14" ht="12.75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</row>
    <row r="3312" spans="1:14" ht="12.75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</row>
    <row r="3313" spans="1:14" ht="12.75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</row>
    <row r="3314" spans="1:14" ht="12.75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</row>
    <row r="3315" spans="1:14" ht="12.75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</row>
    <row r="3316" spans="1:14" ht="12.75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</row>
    <row r="3317" spans="1:14" ht="12.75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</row>
    <row r="3318" spans="1:14" ht="12.75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</row>
    <row r="3319" spans="1:14" ht="12.75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</row>
    <row r="3320" spans="1:14" ht="12.75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</row>
    <row r="3321" spans="1:14" ht="12.75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</row>
    <row r="3322" spans="1:14" ht="12.75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</row>
    <row r="3323" spans="1:14" ht="12.75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</row>
    <row r="3324" spans="1:14" ht="12.75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</row>
    <row r="3325" spans="1:14" ht="12.75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</row>
    <row r="3326" spans="1:14" ht="12.75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</row>
    <row r="3327" spans="1:14" ht="12.75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</row>
    <row r="3328" spans="1:14" ht="12.75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</row>
    <row r="3329" spans="1:14" ht="12.75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</row>
    <row r="3330" spans="1:14" ht="12.75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</row>
    <row r="3331" spans="1:14" ht="12.75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</row>
    <row r="3332" spans="1:14" ht="12.75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</row>
    <row r="3333" spans="1:14" ht="12.75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</row>
    <row r="3334" spans="1:14" ht="12.75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</row>
    <row r="3335" spans="1:14" ht="12.75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</row>
    <row r="3336" spans="1:14" ht="12.75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</row>
    <row r="3337" spans="1:14" ht="12.75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</row>
    <row r="3338" spans="1:14" ht="12.75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</row>
    <row r="3339" spans="1:14" ht="12.75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</row>
    <row r="3340" spans="1:14" ht="12.75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</row>
    <row r="3341" spans="1:14" ht="12.75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</row>
    <row r="3342" spans="1:14" ht="12.75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</row>
    <row r="3343" spans="1:14" ht="12.75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</row>
    <row r="3344" spans="1:14" ht="12.75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</row>
    <row r="3345" spans="1:14" ht="12.75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</row>
    <row r="3346" spans="1:14" ht="12.75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</row>
    <row r="3347" spans="1:14" ht="12.75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</row>
    <row r="3348" spans="1:14" ht="12.75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</row>
    <row r="3349" spans="1:14" ht="12.75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</row>
    <row r="3350" spans="1:14" ht="12.7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</row>
    <row r="3351" spans="1:14" ht="12.75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</row>
    <row r="3352" spans="1:14" ht="12.75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</row>
    <row r="3353" spans="1:14" ht="12.75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</row>
    <row r="3354" spans="1:14" ht="12.75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</row>
    <row r="3355" spans="1:14" ht="12.75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</row>
    <row r="3356" spans="1:14" ht="12.75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</row>
    <row r="3357" spans="1:14" ht="12.75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</row>
    <row r="3358" spans="1:14" ht="12.75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</row>
    <row r="3359" spans="1:14" ht="12.75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</row>
    <row r="3360" spans="1:14" ht="12.75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</row>
    <row r="3361" spans="1:14" ht="12.75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</row>
    <row r="3362" spans="1:14" ht="12.75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</row>
    <row r="3363" spans="1:14" ht="12.75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</row>
    <row r="3364" spans="1:14" ht="12.75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</row>
    <row r="3365" spans="1:14" ht="12.75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</row>
    <row r="3366" spans="1:14" ht="12.75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</row>
    <row r="3367" spans="1:14" ht="12.75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</row>
    <row r="3368" spans="1:14" ht="12.75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</row>
    <row r="3369" spans="1:14" ht="12.75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</row>
    <row r="3370" spans="1:14" ht="12.75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</row>
    <row r="3371" spans="1:14" ht="12.75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</row>
    <row r="3372" spans="1:14" ht="12.75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</row>
    <row r="3373" spans="1:14" ht="12.75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</row>
    <row r="3374" spans="1:14" ht="12.75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</row>
    <row r="3375" spans="1:14" ht="12.75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</row>
    <row r="3376" spans="1:14" ht="12.75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</row>
    <row r="3377" spans="1:14" ht="12.75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</row>
    <row r="3378" spans="1:14" ht="12.75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</row>
    <row r="3379" spans="1:14" ht="12.75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</row>
    <row r="3380" spans="1:14" ht="12.75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</row>
    <row r="3381" spans="1:14" ht="12.75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</row>
    <row r="3382" spans="1:14" ht="12.75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</row>
    <row r="3383" spans="1:14" ht="12.75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</row>
    <row r="3384" spans="1:14" ht="12.75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</row>
    <row r="3385" spans="1:14" ht="12.75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</row>
    <row r="3386" spans="1:14" ht="12.75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</row>
    <row r="3387" spans="1:14" ht="12.75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</row>
    <row r="3388" spans="1:14" ht="12.75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</row>
    <row r="3389" spans="1:14" ht="12.75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</row>
    <row r="3390" spans="1:14" ht="12.75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</row>
    <row r="3391" spans="1:14" ht="12.75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</row>
    <row r="3392" spans="1:14" ht="12.75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</row>
    <row r="3393" spans="1:14" ht="12.75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</row>
    <row r="3394" spans="1:14" ht="12.75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</row>
    <row r="3395" spans="1:14" ht="12.75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</row>
    <row r="3396" spans="1:14" ht="12.75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</row>
    <row r="3397" spans="1:14" ht="12.75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</row>
    <row r="3398" spans="1:14" ht="12.75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</row>
    <row r="3399" spans="1:14" ht="12.75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</row>
    <row r="3400" spans="1:14" ht="12.75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</row>
    <row r="3401" spans="1:14" ht="12.75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</row>
    <row r="3402" spans="1:14" ht="12.75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</row>
    <row r="3403" spans="1:14" ht="12.75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</row>
    <row r="3404" spans="1:14" ht="12.75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</row>
    <row r="3405" spans="1:14" ht="12.75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</row>
    <row r="3406" spans="1:14" ht="12.75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</row>
    <row r="3407" spans="1:14" ht="12.75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</row>
    <row r="3408" spans="1:14" ht="12.75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</row>
    <row r="3409" spans="1:14" ht="12.75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</row>
    <row r="3410" spans="1:14" ht="12.75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</row>
    <row r="3411" spans="1:14" ht="12.75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</row>
    <row r="3412" spans="1:14" ht="12.75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</row>
    <row r="3413" spans="1:14" ht="12.75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</row>
    <row r="3414" spans="1:14" ht="12.75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</row>
    <row r="3415" spans="1:14" ht="12.75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</row>
    <row r="3416" spans="1:14" ht="12.75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</row>
    <row r="3417" spans="1:14" ht="12.75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</row>
    <row r="3418" spans="1:14" ht="12.75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</row>
    <row r="3419" spans="1:14" ht="12.75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</row>
    <row r="3420" spans="1:14" ht="12.75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</row>
    <row r="3421" spans="1:14" ht="12.75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</row>
    <row r="3422" spans="1:14" ht="12.75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</row>
    <row r="3423" spans="1:14" ht="12.75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</row>
    <row r="3424" spans="1:14" ht="12.75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</row>
    <row r="3425" spans="1:14" ht="12.75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</row>
    <row r="3426" spans="1:14" ht="12.75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</row>
    <row r="3427" spans="1:14" ht="12.75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</row>
    <row r="3428" spans="1:14" ht="12.75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</row>
    <row r="3429" spans="1:14" ht="12.75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</row>
    <row r="3430" spans="1:14" ht="12.75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</row>
    <row r="3431" spans="1:14" ht="12.75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</row>
    <row r="3432" spans="1:14" ht="12.75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</row>
    <row r="3433" spans="1:14" ht="12.75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</row>
    <row r="3434" spans="1:14" ht="12.75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</row>
    <row r="3435" spans="1:14" ht="12.75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</row>
    <row r="3436" spans="1:14" ht="12.75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</row>
    <row r="3437" spans="1:14" ht="12.75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</row>
    <row r="3438" spans="1:14" ht="12.75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</row>
    <row r="3439" spans="1:14" ht="12.75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</row>
    <row r="3440" spans="1:14" ht="12.75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</row>
    <row r="3441" spans="1:14" ht="12.75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</row>
    <row r="3442" spans="1:14" ht="12.75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</row>
    <row r="3443" spans="1:14" ht="12.75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</row>
    <row r="3444" spans="1:14" ht="12.75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</row>
    <row r="3445" spans="1:14" ht="12.75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</row>
    <row r="3446" spans="1:14" ht="12.75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</row>
    <row r="3447" spans="1:14" ht="12.75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</row>
    <row r="3448" spans="1:14" ht="12.75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</row>
    <row r="3449" spans="1:14" ht="12.75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</row>
    <row r="3450" spans="1:14" ht="12.75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</row>
    <row r="3451" spans="1:14" ht="12.75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</row>
    <row r="3452" spans="1:14" ht="12.75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</row>
    <row r="3453" spans="1:14" ht="12.75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</row>
    <row r="3454" spans="1:14" ht="12.75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</row>
    <row r="3455" spans="1:14" ht="12.75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</row>
    <row r="3456" spans="1:14" ht="12.75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</row>
    <row r="3457" spans="1:14" ht="12.75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</row>
    <row r="3458" spans="1:14" ht="12.75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</row>
    <row r="3459" spans="1:14" ht="12.75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</row>
    <row r="3460" spans="1:14" ht="12.75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</row>
    <row r="3461" spans="1:14" ht="12.75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</row>
    <row r="3462" spans="1:14" ht="12.75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</row>
    <row r="3463" spans="1:14" ht="12.75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</row>
    <row r="3464" spans="1:14" ht="12.75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</row>
    <row r="3465" spans="1:14" ht="12.75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</row>
    <row r="3466" spans="1:14" ht="12.75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</row>
    <row r="3467" spans="1:14" ht="12.75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</row>
    <row r="3468" spans="1:14" ht="12.75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</row>
    <row r="3469" spans="1:14" ht="12.75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</row>
    <row r="3470" spans="1:14" ht="12.75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</row>
    <row r="3471" spans="1:14" ht="12.75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</row>
    <row r="3472" spans="1:14" ht="12.75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</row>
    <row r="3473" spans="1:14" ht="12.75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</row>
    <row r="3474" spans="1:14" ht="12.75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</row>
    <row r="3475" spans="1:14" ht="12.75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</row>
    <row r="3476" spans="1:14" ht="12.75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</row>
    <row r="3477" spans="1:14" ht="12.75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</row>
    <row r="3478" spans="1:14" ht="12.75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</row>
    <row r="3479" spans="1:14" ht="12.75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</row>
    <row r="3480" spans="1:14" ht="12.75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</row>
    <row r="3481" spans="1:14" ht="12.75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</row>
    <row r="3482" spans="1:14" ht="12.75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</row>
    <row r="3483" spans="1:14" ht="12.75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</row>
    <row r="3484" spans="1:14" ht="12.75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</row>
    <row r="3485" spans="1:14" ht="12.75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</row>
    <row r="3486" spans="1:14" ht="12.75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</row>
    <row r="3487" spans="1:14" ht="12.75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</row>
    <row r="3488" spans="1:14" ht="12.75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</row>
    <row r="3489" spans="1:14" ht="12.75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</row>
    <row r="3490" spans="1:14" ht="12.75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</row>
    <row r="3491" spans="1:14" ht="12.75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</row>
    <row r="3492" spans="1:14" ht="12.75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</row>
    <row r="3493" spans="1:14" ht="12.75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</row>
    <row r="3494" spans="1:14" ht="12.75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</row>
    <row r="3495" spans="1:14" ht="12.75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</row>
    <row r="3496" spans="1:14" ht="12.75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</row>
    <row r="3497" spans="1:14" ht="12.75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</row>
    <row r="3498" spans="1:14" ht="12.75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</row>
    <row r="3499" spans="1:14" ht="12.75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</row>
    <row r="3500" spans="1:14" ht="12.75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</row>
    <row r="3501" spans="1:14" ht="12.75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</row>
    <row r="3502" spans="1:14" ht="12.75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</row>
    <row r="3503" spans="1:14" ht="12.75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</row>
    <row r="3504" spans="1:14" ht="12.75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</row>
    <row r="3505" spans="1:14" ht="12.75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</row>
    <row r="3506" spans="1:14" ht="12.75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</row>
    <row r="3507" spans="1:14" ht="12.75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</row>
    <row r="3508" spans="1:14" ht="12.75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</row>
    <row r="3509" spans="1:14" ht="12.75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</row>
    <row r="3510" spans="1:14" ht="12.75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</row>
    <row r="3511" spans="1:14" ht="12.75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</row>
    <row r="3512" spans="1:14" ht="12.75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</row>
    <row r="3513" spans="1:14" ht="12.75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</row>
    <row r="3514" spans="1:14" ht="12.75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</row>
    <row r="3515" spans="1:14" ht="12.75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</row>
    <row r="3516" spans="1:14" ht="12.75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</row>
    <row r="3517" spans="1:14" ht="12.75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</row>
    <row r="3518" spans="1:14" ht="12.75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</row>
    <row r="3519" spans="1:14" ht="12.75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</row>
    <row r="3520" spans="1:14" ht="12.75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</row>
    <row r="3521" spans="1:14" ht="12.75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</row>
    <row r="3522" spans="1:14" ht="12.75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</row>
    <row r="3523" spans="1:14" ht="12.75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</row>
    <row r="3524" spans="1:14" ht="12.75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</row>
    <row r="3525" spans="1:14" ht="12.75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</row>
    <row r="3526" spans="1:14" ht="12.75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</row>
    <row r="3527" spans="1:14" ht="12.75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</row>
    <row r="3528" spans="1:14" ht="12.75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</row>
    <row r="3529" spans="1:14" ht="12.75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</row>
    <row r="3530" spans="1:14" ht="12.75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</row>
    <row r="3531" spans="1:14" ht="12.75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</row>
    <row r="3532" spans="1:14" ht="12.75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</row>
    <row r="3533" spans="1:14" ht="12.75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</row>
    <row r="3534" spans="1:14" ht="12.75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</row>
    <row r="3535" spans="1:14" ht="12.75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</row>
    <row r="3536" spans="1:14" ht="12.75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</row>
    <row r="3537" spans="1:14" ht="12.75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</row>
    <row r="3538" spans="1:14" ht="12.75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</row>
    <row r="3539" spans="1:14" ht="12.75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</row>
    <row r="3540" spans="1:14" ht="12.75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</row>
    <row r="3541" spans="1:14" ht="12.75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</row>
    <row r="3542" spans="1:14" ht="12.75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</row>
    <row r="3543" spans="1:14" ht="12.75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</row>
    <row r="3544" spans="1:14" ht="12.75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</row>
    <row r="3545" spans="1:14" ht="12.75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</row>
    <row r="3546" spans="1:14" ht="12.75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</row>
    <row r="3547" spans="1:14" ht="12.75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</row>
    <row r="3548" spans="1:14" ht="12.75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</row>
    <row r="3549" spans="1:14" ht="12.75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</row>
    <row r="3550" spans="1:14" ht="12.75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</row>
    <row r="3551" spans="1:14" ht="12.75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</row>
    <row r="3552" spans="1:14" ht="12.75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</row>
    <row r="3553" spans="1:14" ht="12.75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</row>
    <row r="3554" spans="1:14" ht="12.75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</row>
    <row r="3555" spans="1:14" ht="12.75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</row>
    <row r="3556" spans="1:14" ht="12.75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</row>
    <row r="3557" spans="1:14" ht="12.75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</row>
    <row r="3558" spans="1:14" ht="12.75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</row>
    <row r="3559" spans="1:14" ht="12.75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</row>
    <row r="3560" spans="1:14" ht="12.75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</row>
    <row r="3561" spans="1:14" ht="12.75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</row>
    <row r="3562" spans="1:14" ht="12.75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</row>
    <row r="3563" spans="1:14" ht="12.75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</row>
    <row r="3564" spans="1:14" ht="12.75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</row>
    <row r="3565" spans="1:14" ht="12.75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</row>
    <row r="3566" spans="1:14" ht="12.75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</row>
    <row r="3567" spans="1:14" ht="12.75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</row>
    <row r="3568" spans="1:14" ht="12.75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</row>
    <row r="3569" spans="1:14" ht="12.75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</row>
    <row r="3570" spans="1:14" ht="12.75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</row>
    <row r="3571" spans="1:14" ht="12.75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</row>
    <row r="3572" spans="1:14" ht="12.75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</row>
    <row r="3573" spans="1:14" ht="12.75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</row>
    <row r="3574" spans="1:14" ht="12.75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</row>
    <row r="3575" spans="1:14" ht="12.75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</row>
    <row r="3576" spans="1:14" ht="12.75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</row>
    <row r="3577" spans="1:14" ht="12.75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</row>
    <row r="3578" spans="1:14" ht="12.75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</row>
    <row r="3579" spans="1:14" ht="12.75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</row>
    <row r="3580" spans="1:14" ht="12.75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</row>
    <row r="3581" spans="1:14" ht="12.75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</row>
    <row r="3582" spans="1:14" ht="12.75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</row>
    <row r="3583" spans="1:14" ht="12.7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</row>
    <row r="3584" spans="1:14" ht="12.7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</row>
    <row r="3585" spans="1:14" ht="12.7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</row>
    <row r="3586" spans="1:14" ht="12.7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</row>
    <row r="3587" spans="1:14" ht="12.7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</row>
    <row r="3588" spans="1:14" ht="12.7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</row>
    <row r="3589" spans="1:14" ht="12.7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</row>
    <row r="3590" spans="1:14" ht="12.7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</row>
    <row r="3591" spans="1:14" ht="12.7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</row>
    <row r="3592" spans="1:14" ht="12.7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</row>
    <row r="3593" spans="1:14" ht="12.7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</row>
    <row r="3594" spans="1:14" ht="12.7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</row>
    <row r="3595" spans="1:14" ht="12.7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</row>
    <row r="3596" spans="1:14" ht="12.7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</row>
    <row r="3597" spans="1:14" ht="12.7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</row>
    <row r="3598" spans="1:14" ht="12.7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</row>
    <row r="3599" spans="1:14" ht="12.75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</row>
    <row r="3600" spans="1:14" ht="12.75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</row>
    <row r="3601" spans="1:14" ht="12.75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</row>
    <row r="3602" spans="1:14" ht="12.75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</row>
    <row r="3603" spans="1:14" ht="12.75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</row>
    <row r="3604" spans="1:14" ht="12.75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</row>
    <row r="3605" spans="1:14" ht="12.75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</row>
    <row r="3606" spans="1:14" ht="12.75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</row>
    <row r="3607" spans="1:14" ht="12.75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</row>
    <row r="3608" spans="1:14" ht="12.75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</row>
    <row r="3609" spans="1:14" ht="12.75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</row>
    <row r="3610" spans="1:14" ht="12.75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</row>
    <row r="3611" spans="1:14" ht="12.75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</row>
    <row r="3612" spans="1:14" ht="12.75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</row>
    <row r="3613" spans="1:14" ht="12.75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</row>
    <row r="3614" spans="1:14" ht="12.75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</row>
    <row r="3615" spans="1:14" ht="12.75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</row>
    <row r="3616" spans="1:14" ht="12.75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</row>
    <row r="3617" spans="1:14" ht="12.75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</row>
    <row r="3618" spans="1:14" ht="12.75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</row>
    <row r="3619" spans="1:14" ht="12.75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</row>
    <row r="3620" spans="1:14" ht="12.75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</row>
    <row r="3621" spans="1:14" ht="12.75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</row>
    <row r="3622" spans="1:14" ht="12.75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</row>
    <row r="3623" spans="1:14" ht="12.75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</row>
    <row r="3624" spans="1:14" ht="12.75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</row>
    <row r="3625" spans="1:14" ht="12.75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</row>
    <row r="3626" spans="1:14" ht="12.75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</row>
    <row r="3627" spans="1:14" ht="12.75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</row>
    <row r="3628" spans="1:14" ht="12.75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</row>
    <row r="3629" spans="1:14" ht="12.75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</row>
    <row r="3630" spans="1:14" ht="12.75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</row>
    <row r="3631" spans="1:14" ht="12.75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</row>
    <row r="3632" spans="1:14" ht="12.75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</row>
    <row r="3633" spans="1:14" ht="12.75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</row>
    <row r="3634" spans="1:14" ht="12.75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</row>
    <row r="3635" spans="1:14" ht="12.75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</row>
    <row r="3636" spans="1:14" ht="12.75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</row>
    <row r="3637" spans="1:14" ht="12.75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</row>
    <row r="3638" spans="1:14" ht="12.75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</row>
    <row r="3639" spans="1:14" ht="12.75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</row>
    <row r="3640" spans="1:14" ht="12.75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</row>
    <row r="3641" spans="1:14" ht="12.75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</row>
    <row r="3642" spans="1:14" ht="12.75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</row>
    <row r="3643" spans="1:14" ht="12.75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</row>
    <row r="3644" spans="1:14" ht="12.75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</row>
    <row r="3645" spans="1:14" ht="12.75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</row>
    <row r="3646" spans="1:14" ht="12.75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</row>
    <row r="3647" spans="1:14" ht="12.75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</row>
    <row r="3648" spans="1:14" ht="12.75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</row>
    <row r="3649" spans="1:14" ht="12.75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</row>
    <row r="3650" spans="1:14" ht="12.75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</row>
    <row r="3651" spans="1:14" ht="12.75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</row>
    <row r="3652" spans="1:14" ht="12.75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</row>
    <row r="3653" spans="1:14" ht="12.75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</row>
    <row r="3654" spans="1:14" ht="12.75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</row>
    <row r="3655" spans="1:14" ht="12.75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</row>
    <row r="3656" spans="1:14" ht="12.75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</row>
    <row r="3657" spans="1:14" ht="12.75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</row>
    <row r="3658" spans="1:14" ht="12.75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</row>
    <row r="3659" spans="1:14" ht="12.75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</row>
    <row r="3660" spans="1:14" ht="12.75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</row>
    <row r="3661" spans="1:14" ht="12.75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</row>
    <row r="3662" spans="1:14" ht="12.75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</row>
    <row r="3663" spans="1:14" ht="12.75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</row>
    <row r="3664" spans="1:14" ht="12.75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</row>
    <row r="3665" spans="1:14" ht="12.75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</row>
    <row r="3666" spans="1:14" ht="12.75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</row>
    <row r="3667" spans="1:14" ht="12.75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</row>
    <row r="3668" spans="1:14" ht="12.75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</row>
    <row r="3669" spans="1:14" ht="12.75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</row>
    <row r="3670" spans="1:14" ht="12.75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</row>
    <row r="3671" spans="1:14" ht="12.75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</row>
    <row r="3672" spans="1:14" ht="12.75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</row>
    <row r="3673" spans="1:14" ht="12.75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</row>
    <row r="3674" spans="1:14" ht="12.75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</row>
    <row r="3675" spans="1:14" ht="12.75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</row>
    <row r="3676" spans="1:14" ht="12.75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</row>
    <row r="3677" spans="1:14" ht="12.75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</row>
    <row r="3678" spans="1:14" ht="12.75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</row>
    <row r="3679" spans="1:14" ht="12.75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</row>
    <row r="3680" spans="1:14" ht="12.75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</row>
    <row r="3681" spans="1:14" ht="12.75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</row>
    <row r="3682" spans="1:14" ht="12.75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</row>
    <row r="3683" spans="1:14" ht="12.75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</row>
    <row r="3684" spans="1:14" ht="12.75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</row>
    <row r="3685" spans="1:14" ht="12.75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</row>
    <row r="3686" spans="1:14" ht="12.75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</row>
    <row r="3687" spans="1:14" ht="12.75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</row>
    <row r="3688" spans="1:14" ht="12.75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</row>
    <row r="3689" spans="1:14" ht="12.75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</row>
    <row r="3690" spans="1:14" ht="12.75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</row>
    <row r="3691" spans="1:14" ht="12.75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</row>
    <row r="3692" spans="1:14" ht="12.75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</row>
    <row r="3693" spans="1:14" ht="12.75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</row>
    <row r="3694" spans="1:14" ht="12.75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</row>
    <row r="3695" spans="1:14" ht="12.75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</row>
    <row r="3696" spans="1:14" ht="12.75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</row>
    <row r="3697" spans="1:14" ht="12.75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</row>
    <row r="3698" spans="1:14" ht="12.75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</row>
    <row r="3699" spans="1:14" ht="12.75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</row>
    <row r="3700" spans="1:14" ht="12.75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</row>
    <row r="3701" spans="1:14" ht="12.75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</row>
    <row r="3702" spans="1:14" ht="12.75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</row>
    <row r="3703" spans="1:14" ht="12.75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</row>
    <row r="3704" spans="1:14" ht="12.75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</row>
    <row r="3705" spans="1:14" ht="12.75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</row>
    <row r="3706" spans="1:14" ht="12.75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</row>
    <row r="3707" spans="1:14" ht="12.75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</row>
    <row r="3708" spans="1:14" ht="12.75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</row>
    <row r="3709" spans="1:14" ht="12.75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</row>
    <row r="3710" spans="1:14" ht="12.75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</row>
    <row r="3711" spans="1:14" ht="12.75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</row>
    <row r="3712" spans="1:14" ht="12.75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</row>
    <row r="3713" spans="1:14" ht="12.75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</row>
    <row r="3714" spans="1:14" ht="12.75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</row>
    <row r="3715" spans="1:14" ht="12.75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</row>
    <row r="3716" spans="1:14" ht="12.75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</row>
    <row r="3717" spans="1:14" ht="12.75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</row>
    <row r="3718" spans="1:14" ht="12.75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</row>
    <row r="3719" spans="1:14" ht="12.75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</row>
    <row r="3720" spans="1:14" ht="12.75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</row>
    <row r="3721" spans="1:14" ht="12.75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</row>
    <row r="3722" spans="1:14" ht="12.75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</row>
    <row r="3723" spans="1:14" ht="12.75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</row>
    <row r="3724" spans="1:14" ht="12.75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</row>
    <row r="3725" spans="1:14" ht="12.75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</row>
    <row r="3726" spans="1:14" ht="12.75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</row>
    <row r="3727" spans="1:14" ht="12.75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</row>
    <row r="3728" spans="1:14" ht="12.75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</row>
    <row r="3729" spans="1:14" ht="12.75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</row>
    <row r="3730" spans="1:14" ht="12.75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</row>
    <row r="3731" spans="1:14" ht="12.75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</row>
    <row r="3732" spans="1:14" ht="12.75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</row>
    <row r="3733" spans="1:14" ht="12.75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</row>
    <row r="3734" spans="1:14" ht="12.75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</row>
    <row r="3735" spans="1:14" ht="12.75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</row>
    <row r="3736" spans="1:14" ht="12.75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</row>
    <row r="3737" spans="1:14" ht="12.75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</row>
    <row r="3738" spans="1:14" ht="12.75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</row>
    <row r="3739" spans="1:14" ht="12.75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</row>
    <row r="3740" spans="1:14" ht="12.75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</row>
    <row r="3741" spans="1:14" ht="12.75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</row>
    <row r="3742" spans="1:14" ht="12.75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</row>
    <row r="3743" spans="1:14" ht="12.75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</row>
    <row r="3744" spans="1:14" ht="12.75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</row>
    <row r="3745" spans="1:14" ht="12.75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</row>
    <row r="3746" spans="1:14" ht="12.75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</row>
    <row r="3747" spans="1:14" ht="12.75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</row>
    <row r="3748" spans="1:14" ht="12.75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</row>
    <row r="3749" spans="1:14" ht="12.75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</row>
    <row r="3750" spans="1:14" ht="12.75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</row>
    <row r="3751" spans="1:14" ht="12.75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</row>
    <row r="3752" spans="1:14" ht="12.75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</row>
    <row r="3753" spans="1:14" ht="12.75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</row>
    <row r="3754" spans="1:14" ht="12.75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</row>
    <row r="3755" spans="1:14" ht="12.75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</row>
    <row r="3756" spans="1:14" ht="12.75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</row>
    <row r="3757" spans="1:14" ht="12.75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</row>
    <row r="3758" spans="1:14" ht="12.75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</row>
    <row r="3759" spans="1:14" ht="12.75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</row>
    <row r="3760" spans="1:14" ht="12.75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</row>
    <row r="3761" spans="1:14" ht="12.75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</row>
    <row r="3762" spans="1:14" ht="12.75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</row>
    <row r="3763" spans="1:14" ht="12.75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</row>
    <row r="3764" spans="1:14" ht="12.75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</row>
    <row r="3765" spans="1:14" ht="12.75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</row>
    <row r="3766" spans="1:14" ht="12.75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</row>
    <row r="3767" spans="1:14" ht="12.75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</row>
    <row r="3768" spans="1:14" ht="12.75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</row>
    <row r="3769" spans="1:14" ht="12.75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</row>
    <row r="3770" spans="1:14" ht="12.75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</row>
    <row r="3771" spans="1:14" ht="12.75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</row>
    <row r="3772" spans="1:14" ht="12.75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</row>
    <row r="3773" spans="1:14" ht="12.75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</row>
    <row r="3774" spans="1:14" ht="12.75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</row>
    <row r="3775" spans="1:14" ht="12.75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</row>
    <row r="3776" spans="1:14" ht="12.75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</row>
    <row r="3777" spans="1:14" ht="12.75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</row>
    <row r="3778" spans="1:14" ht="12.75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</row>
    <row r="3779" spans="1:14" ht="12.75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</row>
    <row r="3780" spans="1:14" ht="12.75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</row>
    <row r="3781" spans="1:14" ht="12.75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</row>
    <row r="3782" spans="1:14" ht="12.75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</row>
    <row r="3783" spans="1:14" ht="12.75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</row>
    <row r="3784" spans="1:14" ht="12.75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</row>
    <row r="3785" spans="1:14" ht="12.75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</row>
    <row r="3786" spans="1:14" ht="12.75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</row>
    <row r="3787" spans="1:14" ht="12.75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</row>
    <row r="3788" spans="1:14" ht="12.75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</row>
    <row r="3789" spans="1:14" ht="12.75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</row>
    <row r="3790" spans="1:14" ht="12.75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</row>
    <row r="3791" spans="1:14" ht="12.75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</row>
    <row r="3792" spans="1:14" ht="12.75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</row>
    <row r="3793" spans="1:14" ht="12.75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</row>
    <row r="3794" spans="1:14" ht="12.75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</row>
    <row r="3795" spans="1:14" ht="12.75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</row>
    <row r="3796" spans="1:14" ht="12.75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</row>
    <row r="3797" spans="1:14" ht="12.75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</row>
    <row r="3798" spans="1:14" ht="12.75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</row>
    <row r="3799" spans="1:14" ht="12.75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</row>
    <row r="3800" spans="1:14" ht="12.75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</row>
    <row r="3801" spans="1:14" ht="12.75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</row>
    <row r="3802" spans="1:14" ht="12.75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</row>
    <row r="3803" spans="1:14" ht="12.75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</row>
    <row r="3804" spans="1:14" ht="12.75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</row>
    <row r="3805" spans="1:14" ht="12.75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</row>
    <row r="3806" spans="1:14" ht="12.75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</row>
    <row r="3807" spans="1:14" ht="12.75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</row>
    <row r="3808" spans="1:14" ht="12.75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</row>
    <row r="3809" spans="1:14" ht="12.75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</row>
    <row r="3810" spans="1:14" ht="12.75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</row>
    <row r="3811" spans="1:14" ht="12.75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</row>
    <row r="3812" spans="1:14" ht="12.75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</row>
    <row r="3813" spans="1:14" ht="12.75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</row>
    <row r="3814" spans="1:14" ht="12.75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</row>
    <row r="3815" spans="1:14" ht="12.75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</row>
    <row r="3816" spans="1:14" ht="12.75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</row>
    <row r="3817" spans="1:14" ht="12.75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</row>
    <row r="3818" spans="1:14" ht="12.75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</row>
    <row r="3819" spans="1:14" ht="12.75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</row>
    <row r="3820" spans="1:14" ht="12.75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</row>
    <row r="3821" spans="1:14" ht="12.75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</row>
    <row r="3822" spans="1:14" ht="12.75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</row>
    <row r="3823" spans="1:14" ht="12.75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</row>
    <row r="3824" spans="1:14" ht="12.75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</row>
    <row r="3825" spans="1:14" ht="12.75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</row>
    <row r="3826" spans="1:14" ht="12.75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</row>
    <row r="3827" spans="1:14" ht="12.75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</row>
    <row r="3828" spans="1:14" ht="12.75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</row>
    <row r="3829" spans="1:14" ht="12.75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</row>
    <row r="3830" spans="1:14" ht="12.75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</row>
    <row r="3831" spans="1:14" ht="12.75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</row>
    <row r="3832" spans="1:14" ht="12.75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</row>
    <row r="3833" spans="1:14" ht="12.75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</row>
    <row r="3834" spans="1:14" ht="12.75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</row>
    <row r="3835" spans="1:14" ht="12.75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</row>
    <row r="3836" spans="1:14" ht="12.75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</row>
    <row r="3837" spans="1:14" ht="12.75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</row>
    <row r="3838" spans="1:14" ht="12.75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</row>
    <row r="3839" spans="1:14" ht="12.75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</row>
    <row r="3840" spans="1:14" ht="12.75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</row>
    <row r="3841" spans="1:14" ht="12.75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</row>
    <row r="3842" spans="1:14" ht="12.75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</row>
    <row r="3843" spans="1:14" ht="12.75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</row>
    <row r="3844" spans="1:14" ht="12.75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</row>
    <row r="3845" spans="1:14" ht="12.75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</row>
    <row r="3846" spans="1:14" ht="12.75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</row>
    <row r="3847" spans="1:14" ht="12.75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</row>
    <row r="3848" spans="1:14" ht="12.75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</row>
    <row r="3849" spans="1:14" ht="12.75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</row>
    <row r="3850" spans="1:14" ht="12.75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</row>
    <row r="3851" spans="1:14" ht="12.75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</row>
    <row r="3852" spans="1:14" ht="12.75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</row>
    <row r="3853" spans="1:14" ht="12.75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</row>
    <row r="3854" spans="1:14" ht="12.75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</row>
    <row r="3855" spans="1:14" ht="12.75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</row>
    <row r="3856" spans="1:14" ht="12.75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</row>
    <row r="3857" spans="1:14" ht="12.75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</row>
    <row r="3858" spans="1:14" ht="12.75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</row>
    <row r="3859" spans="1:14" ht="12.75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</row>
    <row r="3860" spans="1:14" ht="12.75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</row>
    <row r="3861" spans="1:14" ht="12.75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</row>
    <row r="3862" spans="1:14" ht="12.75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</row>
    <row r="3863" spans="1:14" ht="12.75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</row>
    <row r="3864" spans="1:14" ht="12.75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</row>
    <row r="3865" spans="1:14" ht="12.75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</row>
    <row r="3866" spans="1:14" ht="12.75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</row>
    <row r="3867" spans="1:14" ht="12.75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</row>
    <row r="3868" spans="1:14" ht="12.75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</row>
    <row r="3869" spans="1:14" ht="12.75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</row>
    <row r="3870" spans="1:14" ht="12.75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</row>
    <row r="3871" spans="1:14" ht="12.75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</row>
    <row r="3872" spans="1:14" ht="12.75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</row>
    <row r="3873" spans="1:14" ht="12.75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</row>
    <row r="3874" spans="1:14" ht="12.75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</row>
    <row r="3875" spans="1:14" ht="12.75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</row>
    <row r="3876" spans="1:14" ht="12.75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</row>
    <row r="3877" spans="1:14" ht="12.75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</row>
    <row r="3878" spans="1:14" ht="12.75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</row>
    <row r="3879" spans="1:14" ht="12.75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</row>
    <row r="3880" spans="1:14" ht="12.75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</row>
    <row r="3881" spans="1:14" ht="12.75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</row>
    <row r="3882" spans="1:14" ht="12.75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</row>
    <row r="3883" spans="1:14" ht="12.75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</row>
    <row r="3884" spans="1:14" ht="12.75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</row>
    <row r="3885" spans="1:14" ht="12.75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</row>
    <row r="3886" spans="1:14" ht="12.75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</row>
    <row r="3887" spans="1:14" ht="12.75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</row>
    <row r="3888" spans="1:14" ht="12.75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</row>
    <row r="3889" spans="1:14" ht="12.75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</row>
    <row r="3890" spans="1:14" ht="12.75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</row>
    <row r="3891" spans="1:14" ht="12.75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</row>
    <row r="3892" spans="1:14" ht="12.75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</row>
    <row r="3893" spans="1:14" ht="12.75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</row>
    <row r="3894" spans="1:14" ht="12.75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</row>
    <row r="3895" spans="1:14" ht="12.75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</row>
    <row r="3896" spans="1:14" ht="12.75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</row>
    <row r="3897" spans="1:14" ht="12.75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</row>
    <row r="3898" spans="1:14" ht="12.75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</row>
    <row r="3899" spans="1:14" ht="12.75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</row>
    <row r="3900" spans="1:14" ht="12.75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</row>
    <row r="3901" spans="1:14" ht="12.75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</row>
    <row r="3902" spans="1:14" ht="12.75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</row>
    <row r="3903" spans="1:14" ht="12.75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</row>
    <row r="3904" spans="1:14" ht="12.75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</row>
    <row r="3905" spans="1:14" ht="12.75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</row>
    <row r="3906" spans="1:14" ht="12.75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</row>
    <row r="3907" spans="1:14" ht="12.75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</row>
    <row r="3908" spans="1:14" ht="12.75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</row>
    <row r="3909" spans="1:14" ht="12.75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</row>
    <row r="3910" spans="1:14" ht="12.75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</row>
    <row r="3911" spans="1:14" ht="12.75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</row>
    <row r="3912" spans="1:14" ht="12.75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</row>
    <row r="3913" spans="1:14" ht="12.75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</row>
    <row r="3914" spans="1:14" ht="12.75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</row>
    <row r="3915" spans="1:14" ht="12.75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</row>
    <row r="3916" spans="1:14" ht="12.75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</row>
    <row r="3917" spans="1:14" ht="12.75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</row>
    <row r="3918" spans="1:14" ht="12.75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</row>
    <row r="3919" spans="1:14" ht="12.75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</row>
    <row r="3920" spans="1:14" ht="12.75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</row>
    <row r="3921" spans="1:14" ht="12.75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</row>
    <row r="3922" spans="1:14" ht="12.75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</row>
    <row r="3923" spans="1:14" ht="12.75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</row>
    <row r="3924" spans="1:14" ht="12.75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</row>
    <row r="3925" spans="1:14" ht="12.75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</row>
    <row r="3926" spans="1:14" ht="12.75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</row>
    <row r="3927" spans="1:14" ht="12.75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</row>
    <row r="3928" spans="1:14" ht="12.75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</row>
    <row r="3929" spans="1:14" ht="12.75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</row>
    <row r="3930" spans="1:14" ht="12.75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</row>
    <row r="3931" spans="1:14" ht="12.75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</row>
    <row r="3932" spans="1:14" ht="12.75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</row>
    <row r="3933" spans="1:14" ht="12.75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</row>
    <row r="3934" spans="1:14" ht="12.75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</row>
    <row r="3935" spans="1:14" ht="12.75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</row>
    <row r="3936" spans="1:14" ht="12.75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</row>
    <row r="3937" spans="1:14" ht="12.75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</row>
    <row r="3938" spans="1:14" ht="12.75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</row>
    <row r="3939" spans="1:14" ht="12.75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</row>
    <row r="3940" spans="1:14" ht="12.75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</row>
    <row r="3941" spans="1:14" ht="12.75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</row>
    <row r="3942" spans="1:14" ht="12.75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</row>
    <row r="3943" spans="1:14" ht="12.75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</row>
    <row r="3944" spans="1:14" ht="12.75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</row>
    <row r="3945" spans="1:14" ht="12.75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</row>
    <row r="3946" spans="1:14" ht="12.75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</row>
    <row r="3947" spans="1:14" ht="12.75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</row>
    <row r="3948" spans="1:14" ht="12.75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</row>
    <row r="3949" spans="1:14" ht="12.75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</row>
    <row r="3950" spans="1:14" ht="12.75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</row>
    <row r="3951" spans="1:14" ht="12.75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</row>
    <row r="3952" spans="1:14" ht="12.75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</row>
    <row r="3953" spans="1:14" ht="12.75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</row>
    <row r="3954" spans="1:14" ht="12.75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</row>
    <row r="3955" spans="1:14" ht="12.75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</row>
    <row r="3956" spans="1:14" ht="12.75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</row>
    <row r="3957" spans="1:14" ht="12.75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</row>
    <row r="3958" spans="1:14" ht="12.75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</row>
    <row r="3959" spans="1:14" ht="12.75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</row>
    <row r="3960" spans="1:14" ht="12.75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</row>
    <row r="3961" spans="1:14" ht="12.75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</row>
    <row r="3962" spans="1:14" ht="12.75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</row>
    <row r="3963" spans="1:14" ht="12.75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</row>
    <row r="3964" spans="1:14" ht="12.75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</row>
    <row r="3965" spans="1:14" ht="12.75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</row>
    <row r="3966" spans="1:14" ht="12.75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</row>
    <row r="3967" spans="1:14" ht="12.75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</row>
    <row r="3968" spans="1:14" ht="12.75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</row>
    <row r="3969" spans="1:14" ht="12.75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</row>
    <row r="3970" spans="1:14" ht="12.75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</row>
    <row r="3971" spans="1:14" ht="12.75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</row>
    <row r="3972" spans="1:14" ht="12.75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</row>
    <row r="3973" spans="1:14" ht="12.75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</row>
    <row r="3974" spans="1:14" ht="12.75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</row>
    <row r="3975" spans="1:14" ht="12.75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</row>
    <row r="3976" spans="1:14" ht="12.75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</row>
    <row r="3977" spans="1:14" ht="12.75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</row>
    <row r="3978" spans="1:14" ht="12.75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</row>
    <row r="3979" spans="1:14" ht="12.75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</row>
    <row r="3980" spans="1:14" ht="12.75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</row>
    <row r="3981" spans="1:14" ht="12.75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</row>
    <row r="3982" spans="1:14" ht="12.75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</row>
    <row r="3983" spans="1:14" ht="12.75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</row>
    <row r="3984" spans="1:14" ht="12.75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</row>
    <row r="3985" spans="1:14" ht="12.75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</row>
    <row r="3986" spans="1:14" ht="12.75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</row>
    <row r="3987" spans="1:14" ht="12.75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</row>
    <row r="3988" spans="1:14" ht="12.75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</row>
    <row r="3989" spans="1:14" ht="12.75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</row>
    <row r="3990" spans="1:14" ht="12.75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</row>
    <row r="3991" spans="1:14" ht="12.75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</row>
    <row r="3992" spans="1:14" ht="12.75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</row>
    <row r="3993" spans="1:14" ht="12.75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</row>
    <row r="3994" spans="1:14" ht="12.75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</row>
    <row r="3995" spans="1:14" ht="12.75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</row>
    <row r="3996" spans="1:14" ht="12.75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</row>
    <row r="3997" spans="1:14" ht="12.75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</row>
    <row r="3998" spans="1:14" ht="12.75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</row>
    <row r="3999" spans="1:14" ht="12.75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</row>
    <row r="4000" spans="1:14" ht="12.75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</row>
    <row r="4001" spans="1:14" ht="12.75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</row>
    <row r="4002" spans="1:14" ht="12.75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</row>
    <row r="4003" spans="1:14" ht="12.75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</row>
    <row r="4004" spans="1:14" ht="12.75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</row>
    <row r="4005" spans="1:14" ht="12.75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</row>
    <row r="4006" spans="1:14" ht="12.75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</row>
    <row r="4007" spans="1:14" ht="12.75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</row>
    <row r="4008" spans="1:14" ht="12.75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</row>
    <row r="4009" spans="1:14" ht="12.75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</row>
    <row r="4010" spans="1:14" ht="12.75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</row>
    <row r="4011" spans="1:14" ht="12.75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</row>
    <row r="4012" spans="1:14" ht="12.75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</row>
    <row r="4013" spans="1:14" ht="12.75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</row>
    <row r="4014" spans="1:14" ht="12.75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</row>
    <row r="4015" spans="1:14" ht="12.75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</row>
    <row r="4016" spans="1:14" ht="12.75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</row>
    <row r="4017" spans="1:14" ht="12.75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</row>
    <row r="4018" spans="1:14" ht="12.75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</row>
    <row r="4019" spans="1:14" ht="12.75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</row>
    <row r="4020" spans="1:14" ht="12.75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</row>
    <row r="4021" spans="1:14" ht="12.75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</row>
    <row r="4022" spans="1:14" ht="12.75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</row>
    <row r="4023" spans="1:14" ht="12.75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</row>
    <row r="4024" spans="1:14" ht="12.75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</row>
    <row r="4025" spans="1:14" ht="12.75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</row>
    <row r="4026" spans="1:14" ht="12.75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</row>
    <row r="4027" spans="1:14" ht="12.75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</row>
    <row r="4028" spans="1:14" ht="12.75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</row>
    <row r="4029" spans="1:14" ht="12.75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</row>
    <row r="4030" spans="1:14" ht="12.75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</row>
    <row r="4031" spans="1:14" ht="12.75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</row>
    <row r="4032" spans="1:14" ht="12.75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</row>
    <row r="4033" spans="1:14" ht="12.75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</row>
    <row r="4034" spans="1:14" ht="12.75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</row>
    <row r="4035" spans="1:14" ht="12.75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</row>
    <row r="4036" spans="1:14" ht="12.75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</row>
    <row r="4037" spans="1:14" ht="12.75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</row>
    <row r="4038" spans="1:14" ht="12.75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</row>
    <row r="4039" spans="1:14" ht="12.75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</row>
    <row r="4040" spans="1:14" ht="12.75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</row>
    <row r="4041" spans="1:14" ht="12.75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</row>
    <row r="4042" spans="1:14" ht="12.75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</row>
    <row r="4043" spans="1:14" ht="12.75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</row>
    <row r="4044" spans="1:14" ht="12.75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</row>
    <row r="4045" spans="1:14" ht="12.75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</row>
    <row r="4046" spans="1:14" ht="12.75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</row>
    <row r="4047" spans="1:14" ht="12.75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</row>
    <row r="4048" spans="1:14" ht="12.75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</row>
    <row r="4049" spans="1:14" ht="12.75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</row>
    <row r="4050" spans="1:14" ht="12.75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</row>
    <row r="4051" spans="1:14" ht="12.75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</row>
    <row r="4052" spans="1:14" ht="12.75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</row>
    <row r="4053" spans="1:14" ht="12.75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</row>
    <row r="4054" spans="1:14" ht="12.75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</row>
    <row r="4055" spans="1:14" ht="12.75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</row>
    <row r="4056" spans="1:14" ht="12.75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</row>
    <row r="4057" spans="1:14" ht="12.75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</row>
    <row r="4058" spans="1:14" ht="12.75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</row>
    <row r="4059" spans="1:14" ht="12.75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</row>
    <row r="4060" spans="1:14" ht="12.75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</row>
    <row r="4061" spans="1:14" ht="12.75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</row>
    <row r="4062" spans="1:14" ht="12.75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</row>
    <row r="4063" spans="1:14" ht="12.75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</row>
    <row r="4064" spans="1:14" ht="12.75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</row>
    <row r="4065" spans="1:14" ht="12.75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</row>
    <row r="4066" spans="1:14" ht="12.75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</row>
    <row r="4067" spans="1:14" ht="12.75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</row>
    <row r="4068" spans="1:14" ht="12.75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</row>
    <row r="4069" spans="1:14" ht="12.75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</row>
    <row r="4070" spans="1:14" ht="12.75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</row>
    <row r="4071" spans="1:14" ht="12.75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</row>
    <row r="4072" spans="1:14" ht="12.75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</row>
    <row r="4073" spans="1:14" ht="12.75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</row>
    <row r="4074" spans="1:14" ht="12.75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</row>
    <row r="4075" spans="1:14" ht="12.75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</row>
    <row r="4076" spans="1:14" ht="12.75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</row>
    <row r="4077" spans="1:14" ht="12.75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</row>
    <row r="4078" spans="1:14" ht="12.75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</row>
    <row r="4079" spans="1:14" ht="12.75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</row>
    <row r="4080" spans="1:14" ht="12.75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</row>
    <row r="4081" spans="1:14" ht="12.75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</row>
    <row r="4082" spans="1:14" ht="12.75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</row>
    <row r="4083" spans="1:14" ht="12.75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</row>
    <row r="4084" spans="1:14" ht="12.75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</row>
    <row r="4085" spans="1:14" ht="12.75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</row>
    <row r="4086" spans="1:14" ht="12.75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</row>
    <row r="4087" spans="1:14" ht="12.75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</row>
    <row r="4088" spans="1:14" ht="12.75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</row>
    <row r="4089" spans="1:14" ht="12.75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</row>
    <row r="4090" spans="1:14" ht="12.75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</row>
    <row r="4091" spans="1:14" ht="12.75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</row>
    <row r="4092" spans="1:14" ht="12.75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</row>
    <row r="4093" spans="1:14" ht="12.75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</row>
    <row r="4094" spans="1:14" ht="12.75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</row>
    <row r="4095" spans="1:14" ht="12.75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</row>
    <row r="4096" spans="1:14" ht="12.75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</row>
    <row r="4097" spans="1:14" ht="12.75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</row>
    <row r="4098" spans="1:14" ht="12.75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</row>
    <row r="4099" spans="1:14" ht="12.75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</row>
    <row r="4100" spans="1:14" ht="12.75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</row>
    <row r="4101" spans="1:14" ht="12.75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</row>
    <row r="4102" spans="1:14" ht="12.75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</row>
    <row r="4103" spans="1:14" ht="12.75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</row>
    <row r="4104" spans="1:14" ht="12.75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</row>
    <row r="4105" spans="1:14" ht="12.75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</row>
    <row r="4106" spans="1:14" ht="12.75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</row>
    <row r="4107" spans="1:14" ht="12.75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</row>
    <row r="4108" spans="1:14" ht="12.75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</row>
    <row r="4109" spans="1:14" ht="12.75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</row>
    <row r="4110" spans="1:14" ht="12.75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</row>
    <row r="4111" spans="1:14" ht="12.75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</row>
    <row r="4112" spans="1:14" ht="12.75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</row>
    <row r="4113" spans="1:14" ht="12.75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</row>
    <row r="4114" spans="1:14" ht="12.75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</row>
    <row r="4115" spans="1:14" ht="12.75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</row>
    <row r="4116" spans="1:14" ht="12.75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</row>
    <row r="4117" spans="1:14" ht="12.75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</row>
    <row r="4118" spans="1:14" ht="12.75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</row>
    <row r="4119" spans="1:14" ht="12.75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</row>
    <row r="4120" spans="1:14" ht="12.75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</row>
    <row r="4121" spans="1:14" ht="12.75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</row>
    <row r="4122" spans="1:14" ht="12.75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</row>
    <row r="4123" spans="1:14" ht="12.75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</row>
    <row r="4124" spans="1:14" ht="12.75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</row>
    <row r="4125" spans="1:14" ht="12.75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</row>
    <row r="4126" spans="1:14" ht="12.75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</row>
    <row r="4127" spans="1:14" ht="12.75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</row>
    <row r="4128" spans="1:14" ht="12.75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</row>
    <row r="4129" spans="1:14" ht="12.75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</row>
    <row r="4130" spans="1:14" ht="12.75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</row>
    <row r="4131" spans="1:14" ht="12.75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</row>
    <row r="4132" spans="1:14" ht="12.75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</row>
    <row r="4133" spans="1:14" ht="12.75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</row>
    <row r="4134" spans="1:14" ht="12.75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</row>
    <row r="4135" spans="1:14" ht="12.75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</row>
    <row r="4136" spans="1:14" ht="12.75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</row>
    <row r="4137" spans="1:14" ht="12.75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</row>
    <row r="4138" spans="1:14" ht="12.75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</row>
    <row r="4139" spans="1:14" ht="12.75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</row>
    <row r="4140" spans="1:14" ht="12.75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</row>
    <row r="4141" spans="1:14" ht="12.75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</row>
    <row r="4142" spans="1:14" ht="12.75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</row>
    <row r="4143" spans="1:14" ht="12.75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</row>
    <row r="4144" spans="1:14" ht="12.75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</row>
    <row r="4145" spans="1:14" ht="12.75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</row>
    <row r="4146" spans="1:14" ht="12.75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</row>
    <row r="4147" spans="1:14" ht="12.75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</row>
    <row r="4148" spans="1:14" ht="12.75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</row>
    <row r="4149" spans="1:14" ht="12.75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</row>
    <row r="4150" spans="1:14" ht="12.75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</row>
    <row r="4151" spans="1:14" ht="12.75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</row>
    <row r="4152" spans="1:14" ht="12.75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</row>
    <row r="4153" spans="1:14" ht="12.75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</row>
    <row r="4154" spans="1:14" ht="12.75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</row>
    <row r="4155" spans="1:14" ht="12.75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</row>
    <row r="4156" spans="1:14" ht="12.75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</row>
    <row r="4157" spans="1:14" ht="12.75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</row>
    <row r="4158" spans="1:14" ht="12.75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</row>
    <row r="4159" spans="1:14" ht="12.75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</row>
    <row r="4160" spans="1:14" ht="12.75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</row>
    <row r="4161" spans="1:14" ht="12.75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</row>
    <row r="4162" spans="1:14" ht="12.75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</row>
    <row r="4163" spans="1:14" ht="12.75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</row>
    <row r="4164" spans="1:14" ht="12.75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</row>
    <row r="4165" spans="1:14" ht="12.75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</row>
    <row r="4166" spans="1:14" ht="12.75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</row>
    <row r="4167" spans="1:14" ht="12.75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</row>
    <row r="4168" spans="1:14" ht="12.75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</row>
    <row r="4169" spans="1:14" ht="12.75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</row>
    <row r="4170" spans="1:14" ht="12.75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</row>
    <row r="4171" spans="1:14" ht="12.75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</row>
    <row r="4172" spans="1:14" ht="12.75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</row>
    <row r="4173" spans="1:14" ht="12.75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</row>
    <row r="4174" spans="1:14" ht="12.75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</row>
    <row r="4175" spans="1:14" ht="12.75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</row>
    <row r="4176" spans="1:14" ht="12.75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</row>
    <row r="4177" spans="1:14" ht="12.75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</row>
    <row r="4178" spans="1:14" ht="12.75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</row>
    <row r="4179" spans="1:14" ht="12.75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</row>
    <row r="4180" spans="1:14" ht="12.75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</row>
    <row r="4181" spans="1:14" ht="12.75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</row>
    <row r="4182" spans="1:14" ht="12.75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</row>
    <row r="4183" spans="1:14" ht="12.75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</row>
    <row r="4184" spans="1:14" ht="12.75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</row>
    <row r="4185" spans="1:14" ht="12.75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</row>
    <row r="4186" spans="1:14" ht="12.75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</row>
    <row r="4187" spans="1:14" ht="12.75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</row>
    <row r="4188" spans="1:14" ht="12.75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</row>
    <row r="4189" spans="1:14" ht="12.75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</row>
    <row r="4190" spans="1:14" ht="12.75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</row>
    <row r="4191" spans="1:14" ht="12.75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</row>
    <row r="4192" spans="1:14" ht="12.75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</row>
    <row r="4193" spans="1:14" ht="12.75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</row>
    <row r="4194" spans="1:14" ht="12.75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</row>
    <row r="4195" spans="1:14" ht="12.75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</row>
    <row r="4196" spans="1:14" ht="12.75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</row>
    <row r="4197" spans="1:14" ht="12.75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</row>
    <row r="4198" spans="1:14" ht="12.75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</row>
    <row r="4199" spans="1:14" ht="12.75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</row>
    <row r="4200" spans="1:14" ht="12.75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</row>
    <row r="4201" spans="1:14" ht="12.75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</row>
    <row r="4202" spans="1:14" ht="12.75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</row>
    <row r="4203" spans="1:14" ht="12.75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</row>
    <row r="4204" spans="1:14" ht="12.75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</row>
    <row r="4205" spans="1:14" ht="12.75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</row>
    <row r="4206" spans="1:14" ht="12.75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</row>
    <row r="4207" spans="1:14" ht="12.75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</row>
    <row r="4208" spans="1:14" ht="12.75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</row>
    <row r="4209" spans="1:14" ht="12.75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</row>
    <row r="4210" spans="1:14" ht="12.75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</row>
    <row r="4211" spans="1:14" ht="12.75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</row>
    <row r="4212" spans="1:14" ht="12.75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</row>
    <row r="4213" spans="1:14" ht="12.75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</row>
    <row r="4214" spans="1:14" ht="12.75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</row>
    <row r="4215" spans="1:14" ht="12.75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</row>
    <row r="4216" spans="1:14" ht="12.75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</row>
    <row r="4217" spans="1:14" ht="12.75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</row>
    <row r="4218" spans="1:14" ht="12.75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</row>
    <row r="4219" spans="1:14" ht="12.75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</row>
    <row r="4220" spans="1:14" ht="12.75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</row>
    <row r="4221" spans="1:14" ht="12.75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</row>
    <row r="4222" spans="1:14" ht="12.75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</row>
    <row r="4223" spans="1:14" ht="12.75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</row>
    <row r="4224" spans="1:14" ht="12.75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</row>
    <row r="4225" spans="1:14" ht="12.75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</row>
    <row r="4226" spans="1:14" ht="12.75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</row>
    <row r="4227" spans="1:14" ht="12.75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</row>
    <row r="4228" spans="1:14" ht="12.75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</row>
    <row r="4229" spans="1:14" ht="12.75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</row>
    <row r="4230" spans="1:14" ht="12.75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</row>
    <row r="4231" spans="1:14" ht="12.75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</row>
    <row r="4232" spans="1:14" ht="12.75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</row>
    <row r="4233" spans="1:14" ht="12.75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</row>
    <row r="4234" spans="1:14" ht="12.75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</row>
    <row r="4235" spans="1:14" ht="12.75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</row>
    <row r="4236" spans="1:14" ht="12.75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</row>
    <row r="4237" spans="1:14" ht="12.75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</row>
    <row r="4238" spans="1:14" ht="12.75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</row>
    <row r="4239" spans="1:14" ht="12.75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</row>
    <row r="4240" spans="1:14" ht="12.75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</row>
    <row r="4241" spans="1:14" ht="12.75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</row>
    <row r="4242" spans="1:14" ht="12.75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</row>
    <row r="4243" spans="1:14" ht="12.75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</row>
    <row r="4244" spans="1:14" ht="12.75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</row>
    <row r="4245" spans="1:14" ht="12.75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</row>
    <row r="4246" spans="1:14" ht="12.75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</row>
    <row r="4247" spans="1:14" ht="12.75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</row>
    <row r="4248" spans="1:14" ht="12.75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</row>
    <row r="4249" spans="1:14" ht="12.75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</row>
    <row r="4250" spans="1:14" ht="12.75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</row>
    <row r="4251" spans="1:14" ht="12.75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</row>
    <row r="4252" spans="1:14" ht="12.75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</row>
    <row r="4253" spans="1:14" ht="12.75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</row>
    <row r="4254" spans="1:14" ht="12.75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</row>
    <row r="4255" spans="1:14" ht="12.75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</row>
    <row r="4256" spans="1:14" ht="12.75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</row>
    <row r="4257" spans="1:14" ht="12.75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</row>
    <row r="4258" spans="1:14" ht="12.75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</row>
    <row r="4259" spans="1:14" ht="12.75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</row>
    <row r="4260" spans="1:14" ht="12.75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</row>
    <row r="4261" spans="1:14" ht="12.75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</row>
    <row r="4262" spans="1:14" ht="12.75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</row>
    <row r="4263" spans="1:14" ht="12.75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</row>
    <row r="4264" spans="1:14" ht="12.75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</row>
    <row r="4265" spans="1:14" ht="12.75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</row>
    <row r="4266" spans="1:14" ht="12.75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</row>
    <row r="4267" spans="1:14" ht="12.75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</row>
    <row r="4268" spans="1:14" ht="12.75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</row>
    <row r="4269" spans="1:14" ht="12.75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</row>
    <row r="4270" spans="1:14" ht="12.75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</row>
    <row r="4271" spans="1:14" ht="12.75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</row>
    <row r="4272" spans="1:14" ht="12.75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</row>
    <row r="4273" spans="1:14" ht="12.75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</row>
    <row r="4274" spans="1:14" ht="12.75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</row>
    <row r="4275" spans="1:14" ht="12.75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</row>
    <row r="4276" spans="1:14" ht="12.75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</row>
    <row r="4277" spans="1:14" ht="12.75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</row>
    <row r="4278" spans="1:14" ht="12.75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</row>
    <row r="4279" spans="1:14" ht="12.75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</row>
    <row r="4280" spans="1:14" ht="12.75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</row>
    <row r="4281" spans="1:14" ht="12.75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</row>
    <row r="4282" spans="1:14" ht="12.75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</row>
    <row r="4283" spans="1:14" ht="12.75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</row>
    <row r="4284" spans="1:14" ht="12.75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</row>
    <row r="4285" spans="1:14" ht="12.75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</row>
    <row r="4286" spans="1:14" ht="12.75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</row>
    <row r="4287" spans="1:14" ht="12.75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</row>
    <row r="4288" spans="1:14" ht="12.75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</row>
    <row r="4289" spans="1:14" ht="12.75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</row>
    <row r="4290" spans="1:14" ht="12.75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</row>
    <row r="4291" spans="1:14" ht="12.75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</row>
    <row r="4292" spans="1:14" ht="12.75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</row>
    <row r="4293" spans="1:14" ht="12.75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</row>
    <row r="4294" spans="1:14" ht="12.75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</row>
    <row r="4295" spans="1:14" ht="12.75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</row>
    <row r="4296" spans="1:14" ht="12.75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</row>
    <row r="4297" spans="1:14" ht="12.75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</row>
    <row r="4298" spans="1:14" ht="12.75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</row>
    <row r="4299" spans="1:14" ht="12.75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</row>
    <row r="4300" spans="1:14" ht="12.75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</row>
    <row r="4301" spans="1:14" ht="12.75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</row>
    <row r="4302" spans="1:14" ht="12.75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</row>
    <row r="4303" spans="1:14" ht="12.75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</row>
    <row r="4304" spans="1:14" ht="12.75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</row>
    <row r="4305" spans="1:14" ht="12.75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</row>
    <row r="4306" spans="1:14" ht="12.75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</row>
    <row r="4307" spans="1:14" ht="12.75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</row>
    <row r="4308" spans="1:14" ht="12.75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</row>
    <row r="4309" spans="1:14" ht="12.75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</row>
    <row r="4310" spans="1:14" ht="12.75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</row>
    <row r="4311" spans="1:14" ht="12.75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</row>
    <row r="4312" spans="1:14" ht="12.75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</row>
    <row r="4313" spans="1:14" ht="12.75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</row>
    <row r="4314" spans="1:14" ht="12.75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</row>
    <row r="4315" spans="1:14" ht="12.75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</row>
    <row r="4316" spans="1:14" ht="12.75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</row>
    <row r="4317" spans="1:14" ht="12.75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</row>
    <row r="4318" spans="1:14" ht="12.75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</row>
    <row r="4319" spans="1:14" ht="12.75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</row>
    <row r="4320" spans="1:14" ht="12.75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</row>
    <row r="4321" spans="1:14" ht="12.75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</row>
    <row r="4322" spans="1:14" ht="12.75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</row>
    <row r="4323" spans="1:14" ht="12.75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</row>
    <row r="4324" spans="1:14" ht="12.75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</row>
    <row r="4325" spans="1:14" ht="12.75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</row>
    <row r="4326" spans="1:14" ht="12.75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</row>
    <row r="4327" spans="1:14" ht="12.75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</row>
    <row r="4328" spans="1:14" ht="12.75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</row>
    <row r="4329" spans="1:14" ht="12.75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</row>
    <row r="4330" spans="1:14" ht="12.75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</row>
    <row r="4331" spans="1:14" ht="12.75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</row>
    <row r="4332" spans="1:14" ht="12.75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</row>
    <row r="4333" spans="1:14" ht="12.75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</row>
    <row r="4334" spans="1:14" ht="12.75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</row>
    <row r="4335" spans="1:14" ht="12.7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</row>
    <row r="4336" spans="1:14" ht="12.7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</row>
    <row r="4337" spans="1:14" ht="12.7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</row>
    <row r="4338" spans="1:14" ht="12.7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</row>
    <row r="4339" spans="1:14" ht="12.7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</row>
    <row r="4340" spans="1:14" ht="12.7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</row>
    <row r="4341" spans="1:14" ht="12.7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</row>
    <row r="4342" spans="1:14" ht="12.7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</row>
    <row r="4343" spans="1:14" ht="12.7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</row>
    <row r="4344" spans="1:14" ht="12.7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</row>
    <row r="4345" spans="1:14" ht="12.7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</row>
    <row r="4346" spans="1:14" ht="12.7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</row>
    <row r="4347" spans="1:14" ht="12.7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</row>
    <row r="4348" spans="1:14" ht="12.7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</row>
    <row r="4349" spans="1:14" ht="12.7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</row>
    <row r="4350" spans="1:14" ht="12.7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</row>
    <row r="4351" spans="1:14" ht="12.7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</row>
    <row r="4352" spans="1:14" ht="12.7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</row>
    <row r="4353" spans="1:14" ht="12.7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</row>
    <row r="4354" spans="1:14" ht="12.7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</row>
    <row r="4355" spans="1:14" ht="12.7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</row>
    <row r="4356" spans="1:14" ht="12.7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</row>
    <row r="4357" spans="1:14" ht="12.7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</row>
    <row r="4358" spans="1:14" ht="12.7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</row>
    <row r="4359" spans="1:14" ht="12.7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</row>
    <row r="4360" spans="1:14" ht="12.7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</row>
    <row r="4361" spans="1:14" ht="12.7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</row>
    <row r="4362" spans="1:14" ht="12.7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</row>
    <row r="4363" spans="1:14" ht="12.7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</row>
    <row r="4364" spans="1:14" ht="12.7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</row>
    <row r="4365" spans="1:14" ht="12.7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</row>
    <row r="4366" spans="1:14" ht="12.7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</row>
    <row r="4367" spans="1:14" ht="12.7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</row>
    <row r="4368" spans="1:14" ht="12.7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</row>
    <row r="4369" spans="1:14" ht="12.7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</row>
    <row r="4370" spans="1:14" ht="12.7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</row>
    <row r="4371" spans="1:14" ht="12.7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</row>
    <row r="4372" spans="1:14" ht="12.7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</row>
    <row r="4373" spans="1:14" ht="12.7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</row>
    <row r="4374" spans="1:14" ht="12.7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</row>
    <row r="4375" spans="1:14" ht="12.7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</row>
    <row r="4376" spans="1:14" ht="12.7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</row>
    <row r="4377" spans="1:14" ht="12.7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</row>
    <row r="4378" spans="1:14" ht="12.7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</row>
    <row r="4379" spans="1:14" ht="12.7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</row>
    <row r="4380" spans="1:14" ht="12.7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</row>
    <row r="4381" spans="1:14" ht="12.7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</row>
    <row r="4382" spans="1:14" ht="12.7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</row>
    <row r="4383" spans="1:14" ht="12.7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</row>
    <row r="4384" spans="1:14" ht="12.7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</row>
    <row r="4385" spans="1:14" ht="12.7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</row>
    <row r="4386" spans="1:14" ht="12.7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</row>
    <row r="4387" spans="1:14" ht="12.7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</row>
    <row r="4388" spans="1:14" ht="12.7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</row>
    <row r="4389" spans="1:14" ht="12.7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</row>
    <row r="4390" spans="1:14" ht="12.7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</row>
    <row r="4391" spans="1:14" ht="12.7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</row>
    <row r="4392" spans="1:14" ht="12.7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</row>
    <row r="4393" spans="1:14" ht="12.7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</row>
    <row r="4394" spans="1:14" ht="12.7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</row>
    <row r="4395" spans="1:14" ht="12.7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</row>
    <row r="4396" spans="1:14" ht="12.7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</row>
    <row r="4397" spans="1:14" ht="12.7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</row>
    <row r="4398" spans="1:14" ht="12.7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</row>
    <row r="4399" spans="1:14" ht="12.7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</row>
    <row r="4400" spans="1:14" ht="12.7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</row>
    <row r="4401" spans="1:14" ht="12.7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</row>
    <row r="4402" spans="1:14" ht="12.7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</row>
    <row r="4403" spans="1:14" ht="12.7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</row>
    <row r="4404" spans="1:14" ht="12.7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</row>
    <row r="4405" spans="1:14" ht="12.7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</row>
    <row r="4406" spans="1:14" ht="12.7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</row>
    <row r="4407" spans="1:14" ht="12.7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</row>
    <row r="4408" spans="1:14" ht="12.7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</row>
    <row r="4409" spans="1:14" ht="12.7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</row>
    <row r="4410" spans="1:14" ht="12.7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</row>
    <row r="4411" spans="1:14" ht="12.7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</row>
    <row r="4412" spans="1:14" ht="12.7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</row>
    <row r="4413" spans="1:14" ht="12.7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</row>
    <row r="4414" spans="1:14" ht="12.7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</row>
    <row r="4415" spans="1:14" ht="12.7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</row>
    <row r="4416" spans="1:14" ht="12.7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</row>
    <row r="4417" spans="1:14" ht="12.7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</row>
    <row r="4418" spans="1:14" ht="12.7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</row>
    <row r="4419" spans="1:14" ht="12.7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</row>
    <row r="4420" spans="1:14" ht="12.7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</row>
    <row r="4421" spans="1:14" ht="12.7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</row>
    <row r="4422" spans="1:14" ht="12.7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</row>
    <row r="4423" spans="1:14" ht="12.7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</row>
    <row r="4424" spans="1:14" ht="12.7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</row>
    <row r="4425" spans="1:14" ht="12.7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</row>
    <row r="4426" spans="1:14" ht="12.7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</row>
    <row r="4427" spans="1:14" ht="12.7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</row>
    <row r="4428" spans="1:14" ht="12.7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</row>
    <row r="4429" spans="1:14" ht="12.7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</row>
    <row r="4430" spans="1:14" ht="12.7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</row>
    <row r="4431" spans="1:14" ht="12.7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</row>
    <row r="4432" spans="1:14" ht="12.7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</row>
    <row r="4433" spans="1:14" ht="12.7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</row>
    <row r="4434" spans="1:14" ht="12.7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</row>
    <row r="4435" spans="1:14" ht="12.7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</row>
    <row r="4436" spans="1:14" ht="12.7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</row>
    <row r="4437" spans="1:14" ht="12.7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</row>
    <row r="4438" spans="1:14" ht="12.7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</row>
    <row r="4439" spans="1:14" ht="12.7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</row>
    <row r="4440" spans="1:14" ht="12.7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</row>
    <row r="4441" spans="1:14" ht="12.7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</row>
    <row r="4442" spans="1:14" ht="12.7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</row>
    <row r="4443" spans="1:14" ht="12.7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</row>
    <row r="4444" spans="1:14" ht="12.7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</row>
    <row r="4445" spans="1:14" ht="12.7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</row>
    <row r="4446" spans="1:14" ht="12.7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</row>
    <row r="4447" spans="1:14" ht="12.7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</row>
    <row r="4448" spans="1:14" ht="12.7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</row>
    <row r="4449" spans="1:14" ht="12.7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</row>
    <row r="4450" spans="1:14" ht="12.7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</row>
    <row r="4451" spans="1:14" ht="12.7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</row>
    <row r="4452" spans="1:14" ht="12.7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</row>
    <row r="4453" spans="1:14" ht="12.7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</row>
    <row r="4454" spans="1:14" ht="12.7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</row>
    <row r="4455" spans="1:14" ht="12.7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</row>
    <row r="4456" spans="1:14" ht="12.7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</row>
    <row r="4457" spans="1:14" ht="12.7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</row>
    <row r="4458" spans="1:14" ht="12.7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</row>
    <row r="4459" spans="1:14" ht="12.7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</row>
    <row r="4460" spans="1:14" ht="12.7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</row>
    <row r="4461" spans="1:14" ht="12.7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</row>
    <row r="4462" spans="1:14" ht="12.7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</row>
    <row r="4463" spans="1:14" ht="12.7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</row>
    <row r="4464" spans="1:14" ht="12.7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</row>
    <row r="4465" spans="1:14" ht="12.7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</row>
    <row r="4466" spans="1:14" ht="12.7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</row>
    <row r="4467" spans="1:14" ht="12.7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</row>
    <row r="4468" spans="1:14" ht="12.7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</row>
    <row r="4469" spans="1:14" ht="12.7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</row>
    <row r="4470" spans="1:14" ht="12.7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</row>
    <row r="4471" spans="1:14" ht="12.7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</row>
    <row r="4472" spans="1:14" ht="12.7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</row>
    <row r="4473" spans="1:14" ht="12.7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</row>
    <row r="4474" spans="1:14" ht="12.7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</row>
    <row r="4475" spans="1:14" ht="12.7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</row>
    <row r="4476" spans="1:14" ht="12.7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</row>
    <row r="4477" spans="1:14" ht="12.7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</row>
    <row r="4478" spans="1:14" ht="12.7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</row>
    <row r="4479" spans="1:14" ht="12.7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</row>
    <row r="4480" spans="1:14" ht="12.7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</row>
    <row r="4481" spans="1:14" ht="12.7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</row>
    <row r="4482" spans="1:14" ht="12.7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</row>
    <row r="4483" spans="1:14" ht="12.7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</row>
    <row r="4484" spans="1:14" ht="12.7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</row>
    <row r="4485" spans="1:14" ht="12.7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</row>
    <row r="4486" spans="1:14" ht="12.7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</row>
    <row r="4487" spans="1:14" ht="12.7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</row>
    <row r="4488" spans="1:14" ht="12.7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</row>
    <row r="4489" spans="1:14" ht="12.7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</row>
    <row r="4490" spans="1:14" ht="12.7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</row>
    <row r="4491" spans="1:14" ht="12.7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</row>
    <row r="4492" spans="1:14" ht="12.7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</row>
    <row r="4493" spans="1:14" ht="12.7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</row>
    <row r="4494" spans="1:14" ht="12.7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</row>
    <row r="4495" spans="1:14" ht="12.7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</row>
    <row r="4496" spans="1:14" ht="12.7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</row>
    <row r="4497" spans="1:14" ht="12.7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</row>
    <row r="4498" spans="1:14" ht="12.7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</row>
    <row r="4499" spans="1:14" ht="12.7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</row>
    <row r="4500" spans="1:14" ht="12.7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</row>
    <row r="4501" spans="1:14" ht="12.7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</row>
    <row r="4502" spans="1:14" ht="12.7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</row>
    <row r="4503" spans="1:14" ht="12.7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</row>
    <row r="4504" spans="1:14" ht="12.7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</row>
    <row r="4505" spans="1:14" ht="12.7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</row>
    <row r="4506" spans="1:14" ht="12.7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</row>
    <row r="4507" spans="1:14" ht="12.7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</row>
    <row r="4508" spans="1:14" ht="12.7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</row>
    <row r="4509" spans="1:14" ht="12.7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</row>
    <row r="4510" spans="1:14" ht="12.7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</row>
    <row r="4511" spans="1:14" ht="12.7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</row>
    <row r="4512" spans="1:14" ht="12.7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</row>
    <row r="4513" spans="1:14" ht="12.7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</row>
    <row r="4514" spans="1:14" ht="12.7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</row>
    <row r="4515" spans="1:14" ht="12.7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</row>
    <row r="4516" spans="1:14" ht="12.7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</row>
    <row r="4517" spans="1:14" ht="12.7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</row>
    <row r="4518" spans="1:14" ht="12.7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</row>
    <row r="4519" spans="1:14" ht="12.7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</row>
    <row r="4520" spans="1:14" ht="12.7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</row>
    <row r="4521" spans="1:14" ht="12.7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</row>
    <row r="4522" spans="1:14" ht="12.7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</row>
    <row r="4523" spans="1:14" ht="12.7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</row>
    <row r="4524" spans="1:14" ht="12.7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</row>
    <row r="4525" spans="1:14" ht="12.7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</row>
    <row r="4526" spans="1:14" ht="12.7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</row>
    <row r="4527" spans="1:14" ht="12.7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</row>
    <row r="4528" spans="1:14" ht="12.7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</row>
    <row r="4529" spans="1:14" ht="12.7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</row>
    <row r="4530" spans="1:14" ht="12.7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</row>
    <row r="4531" spans="1:14" ht="12.7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</row>
    <row r="4532" spans="1:14" ht="12.7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</row>
    <row r="4533" spans="1:14" ht="12.7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</row>
    <row r="4534" spans="1:14" ht="12.7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</row>
    <row r="4535" spans="1:14" ht="12.7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</row>
    <row r="4536" spans="1:14" ht="12.7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</row>
    <row r="4537" spans="1:14" ht="12.7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</row>
    <row r="4538" spans="1:14" ht="12.7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</row>
    <row r="4539" spans="1:14" ht="12.7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</row>
    <row r="4540" spans="1:14" ht="12.7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</row>
    <row r="4541" spans="1:14" ht="12.7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</row>
    <row r="4542" spans="1:14" ht="12.7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</row>
    <row r="4543" spans="1:14" ht="12.7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</row>
    <row r="4544" spans="1:14" ht="12.7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</row>
    <row r="4545" spans="1:14" ht="12.7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</row>
    <row r="4546" spans="1:14" ht="12.7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</row>
    <row r="4547" spans="1:14" ht="12.7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</row>
    <row r="4548" spans="1:14" ht="12.7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</row>
    <row r="4549" spans="1:14" ht="12.7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</row>
    <row r="4550" spans="1:14" ht="12.7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</row>
    <row r="4551" spans="1:14" ht="12.7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</row>
    <row r="4552" spans="1:14" ht="12.7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</row>
    <row r="4553" spans="1:14" ht="12.7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</row>
    <row r="4554" spans="1:14" ht="12.7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</row>
    <row r="4555" spans="1:14" ht="12.7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</row>
    <row r="4556" spans="1:14" ht="12.7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</row>
    <row r="4557" spans="1:14" ht="12.7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</row>
    <row r="4558" spans="1:14" ht="12.7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</row>
    <row r="4559" spans="1:14" ht="12.7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</row>
    <row r="4560" spans="1:14" ht="12.7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</row>
    <row r="4561" spans="1:14" ht="12.7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</row>
    <row r="4562" spans="1:14" ht="12.7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</row>
    <row r="4563" spans="1:14" ht="12.7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</row>
    <row r="4564" spans="1:14" ht="12.7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</row>
    <row r="4565" spans="1:14" ht="12.7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</row>
    <row r="4566" spans="1:14" ht="12.7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</row>
    <row r="4567" spans="1:14" ht="12.7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</row>
    <row r="4568" spans="1:14" ht="12.7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</row>
    <row r="4569" spans="1:14" ht="12.7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</row>
    <row r="4570" spans="1:14" ht="12.7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</row>
    <row r="4571" spans="1:14" ht="12.7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</row>
    <row r="4572" spans="1:14" ht="12.7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</row>
    <row r="4573" spans="1:14" ht="12.7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</row>
    <row r="4574" spans="1:14" ht="12.7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</row>
    <row r="4575" spans="1:14" ht="12.7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</row>
    <row r="4576" spans="1:14" ht="12.7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</row>
    <row r="4577" spans="1:14" ht="12.7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</row>
    <row r="4578" spans="1:14" ht="12.7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</row>
    <row r="4579" spans="1:14" ht="12.7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</row>
    <row r="4580" spans="1:14" ht="12.7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</row>
    <row r="4581" spans="1:14" ht="12.7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</row>
    <row r="4582" spans="1:14" ht="12.7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</row>
    <row r="4583" spans="1:14" ht="12.7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</row>
    <row r="4584" spans="1:14" ht="12.7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</row>
    <row r="4585" spans="1:14" ht="12.7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</row>
    <row r="4586" spans="1:14" ht="12.7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</row>
    <row r="4587" spans="1:14" ht="12.7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</row>
    <row r="4588" spans="1:14" ht="12.7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</row>
    <row r="4589" spans="1:14" ht="12.7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</row>
    <row r="4590" spans="1:14" ht="12.7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</row>
    <row r="4591" spans="1:14" ht="12.7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</row>
    <row r="4592" spans="1:14" ht="12.7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</row>
    <row r="4593" spans="1:14" ht="12.7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</row>
    <row r="4594" spans="1:14" ht="12.7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</row>
    <row r="4595" spans="1:14" ht="12.7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</row>
    <row r="4596" spans="1:14" ht="12.7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</row>
    <row r="4597" spans="1:14" ht="12.7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</row>
    <row r="4598" spans="1:14" ht="12.7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</row>
    <row r="4599" spans="1:14" ht="12.7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</row>
    <row r="4600" spans="1:14" ht="12.7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</row>
    <row r="4601" spans="1:14" ht="12.7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</row>
    <row r="4602" spans="1:14" ht="12.7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</row>
    <row r="4603" spans="1:14" ht="12.7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</row>
    <row r="4604" spans="1:14" ht="12.7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</row>
    <row r="4605" spans="1:14" ht="12.7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</row>
    <row r="4606" spans="1:14" ht="12.7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</row>
    <row r="4607" spans="1:14" ht="12.7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</row>
    <row r="4608" spans="1:14" ht="12.7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</row>
    <row r="4609" spans="1:14" ht="12.7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</row>
    <row r="4610" spans="1:14" ht="12.7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</row>
    <row r="4611" spans="1:14" ht="12.7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</row>
    <row r="4612" spans="1:14" ht="12.7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</row>
    <row r="4613" spans="1:14" ht="12.7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</row>
    <row r="4614" spans="1:14" ht="12.7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</row>
    <row r="4615" spans="1:14" ht="12.7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</row>
    <row r="4616" spans="1:14" ht="12.7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</row>
    <row r="4617" spans="1:14" ht="12.7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</row>
    <row r="4618" spans="1:14" ht="12.7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</row>
    <row r="4619" spans="1:14" ht="12.7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</row>
    <row r="4620" spans="1:14" ht="12.7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</row>
    <row r="4621" spans="1:14" ht="12.7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</row>
    <row r="4622" spans="1:14" ht="12.7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</row>
    <row r="4623" spans="1:14" ht="12.7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</row>
    <row r="4624" spans="1:14" ht="12.7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</row>
    <row r="4625" spans="1:14" ht="12.7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</row>
    <row r="4626" spans="1:14" ht="12.7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</row>
    <row r="4627" spans="1:14" ht="12.7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</row>
    <row r="4628" spans="1:14" ht="12.7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</row>
    <row r="4629" spans="1:14" ht="12.7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</row>
    <row r="4630" spans="1:14" ht="12.7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</row>
    <row r="4631" spans="1:14" ht="12.7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</row>
    <row r="4632" spans="1:14" ht="12.7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</row>
    <row r="4633" spans="1:14" ht="12.7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</row>
    <row r="4634" spans="1:14" ht="12.7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</row>
    <row r="4635" spans="1:14" ht="12.7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</row>
    <row r="4636" spans="1:14" ht="12.7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</row>
    <row r="4637" spans="1:14" ht="12.7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</row>
    <row r="4638" spans="1:14" ht="12.7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</row>
    <row r="4639" spans="1:14" ht="12.7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</row>
    <row r="4640" spans="1:14" ht="12.7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</row>
    <row r="4641" spans="1:14" ht="12.7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</row>
    <row r="4642" spans="1:14" ht="12.7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</row>
    <row r="4643" spans="1:14" ht="12.7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</row>
    <row r="4644" spans="1:14" ht="12.7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</row>
    <row r="4645" spans="1:14" ht="12.7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</row>
    <row r="4646" spans="1:14" ht="12.7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</row>
    <row r="4647" spans="1:14" ht="12.7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</row>
    <row r="4648" spans="1:14" ht="12.7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</row>
    <row r="4649" spans="1:14" ht="12.7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</row>
    <row r="4650" spans="1:14" ht="12.7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</row>
    <row r="4651" spans="1:14" ht="12.7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</row>
    <row r="4652" spans="1:14" ht="12.7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</row>
    <row r="4653" spans="1:14" ht="12.7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</row>
    <row r="4654" spans="1:14" ht="12.7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</row>
    <row r="4655" spans="1:14" ht="12.7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</row>
    <row r="4656" spans="1:14" ht="12.7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</row>
    <row r="4657" spans="1:14" ht="12.7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</row>
    <row r="4658" spans="1:14" ht="12.7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</row>
    <row r="4659" spans="1:14" ht="12.7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</row>
    <row r="4660" spans="1:14" ht="12.7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</row>
    <row r="4661" spans="1:14" ht="12.7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</row>
    <row r="4662" spans="1:14" ht="12.7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</row>
    <row r="4663" spans="1:14" ht="12.7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</row>
    <row r="4664" spans="1:14" ht="12.7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</row>
    <row r="4665" spans="1:14" ht="12.7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</row>
    <row r="4666" spans="1:14" ht="12.7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</row>
    <row r="4667" spans="1:14" ht="12.7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</row>
    <row r="4668" spans="1:14" ht="12.7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</row>
    <row r="4669" spans="1:14" ht="12.7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</row>
    <row r="4670" spans="1:14" ht="12.7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</row>
    <row r="4671" spans="1:14" ht="12.7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</row>
    <row r="4672" spans="1:14" ht="12.7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</row>
    <row r="4673" spans="1:14" ht="12.7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</row>
    <row r="4674" spans="1:14" ht="12.7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</row>
    <row r="4675" spans="1:14" ht="12.7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</row>
    <row r="4676" spans="1:14" ht="12.7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</row>
    <row r="4677" spans="1:14" ht="12.7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</row>
    <row r="4678" spans="1:14" ht="12.7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</row>
    <row r="4679" spans="1:14" ht="12.7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</row>
    <row r="4680" spans="1:14" ht="12.7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</row>
    <row r="4681" spans="1:14" ht="12.7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</row>
    <row r="4682" spans="1:14" ht="12.7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</row>
    <row r="4683" spans="1:14" ht="12.7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</row>
    <row r="4684" spans="1:14" ht="12.7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</row>
    <row r="4685" spans="1:14" ht="12.7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</row>
    <row r="4686" spans="1:14" ht="12.7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</row>
    <row r="4687" spans="1:14" ht="12.7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</row>
    <row r="4688" spans="1:14" ht="12.7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</row>
    <row r="4689" spans="1:14" ht="12.7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</row>
    <row r="4690" spans="1:14" ht="12.7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</row>
    <row r="4691" spans="1:14" ht="12.7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</row>
    <row r="4692" spans="1:14" ht="12.7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</row>
    <row r="4693" spans="1:14" ht="12.7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</row>
    <row r="4694" spans="1:14" ht="12.7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</row>
    <row r="4695" spans="1:14" ht="12.7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</row>
    <row r="4696" spans="1:14" ht="12.7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</row>
    <row r="4697" spans="1:14" ht="12.7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</row>
    <row r="4698" spans="1:14" ht="12.7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</row>
    <row r="4699" spans="1:14" ht="12.7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</row>
    <row r="4700" spans="1:14" ht="12.7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</row>
    <row r="4701" spans="1:14" ht="12.7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</row>
    <row r="4702" spans="1:14" ht="12.7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</row>
    <row r="4703" spans="1:14" ht="12.7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</row>
    <row r="4704" spans="1:14" ht="12.7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</row>
    <row r="4705" spans="1:14" ht="12.7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</row>
    <row r="4706" spans="1:14" ht="12.7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</row>
    <row r="4707" spans="1:14" ht="12.7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</row>
    <row r="4708" spans="1:14" ht="12.7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</row>
    <row r="4709" spans="1:14" ht="12.7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</row>
    <row r="4710" spans="1:14" ht="12.7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</row>
    <row r="4711" spans="1:14" ht="12.7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</row>
    <row r="4712" spans="1:14" ht="12.7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</row>
    <row r="4713" spans="1:14" ht="12.7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</row>
    <row r="4714" spans="1:14" ht="12.7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</row>
    <row r="4715" spans="1:14" ht="12.7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</row>
    <row r="4716" spans="1:14" ht="12.7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</row>
    <row r="4717" spans="1:14" ht="12.7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</row>
    <row r="4718" spans="1:14" ht="12.7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</row>
    <row r="4719" spans="1:14" ht="12.7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</row>
    <row r="4720" spans="1:14" ht="12.7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</row>
    <row r="4721" spans="1:14" ht="12.7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</row>
    <row r="4722" spans="1:14" ht="12.7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</row>
    <row r="4723" spans="1:14" ht="12.7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</row>
    <row r="4724" spans="1:14" ht="12.7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</row>
    <row r="4725" spans="1:14" ht="12.7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</row>
    <row r="4726" spans="1:14" ht="12.7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</row>
    <row r="4727" spans="1:14" ht="12.7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</row>
    <row r="4728" spans="1:14" ht="12.7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</row>
    <row r="4729" spans="1:14" ht="12.7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</row>
    <row r="4730" spans="1:14" ht="12.7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</row>
    <row r="4731" spans="1:14" ht="12.7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</row>
    <row r="4732" spans="1:14" ht="12.7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</row>
    <row r="4733" spans="1:14" ht="12.7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</row>
    <row r="4734" spans="1:14" ht="12.7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</row>
    <row r="4735" spans="1:14" ht="12.7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</row>
    <row r="4736" spans="1:14" ht="12.7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</row>
    <row r="4737" spans="1:14" ht="12.7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</row>
    <row r="4738" spans="1:14" ht="12.7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</row>
    <row r="4739" spans="1:14" ht="12.7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</row>
    <row r="4740" spans="1:14" ht="12.7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</row>
    <row r="4741" spans="1:14" ht="12.7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</row>
    <row r="4742" spans="1:14" ht="12.7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</row>
    <row r="4743" spans="1:14" ht="12.7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</row>
    <row r="4744" spans="1:14" ht="12.7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</row>
    <row r="4745" spans="1:14" ht="12.7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</row>
    <row r="4746" spans="1:14" ht="12.7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</row>
    <row r="4747" spans="1:14" ht="12.7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</row>
    <row r="4748" spans="1:14" ht="12.7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</row>
    <row r="4749" spans="1:14" ht="12.7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</row>
    <row r="4750" spans="1:14" ht="12.7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</row>
    <row r="4751" spans="1:14" ht="12.7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</row>
    <row r="4752" spans="1:14" ht="12.7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</row>
    <row r="4753" spans="1:14" ht="12.7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</row>
    <row r="4754" spans="1:14" ht="12.7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</row>
    <row r="4755" spans="1:14" ht="12.7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</row>
    <row r="4756" spans="1:14" ht="12.7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</row>
    <row r="4757" spans="1:14" ht="12.7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</row>
    <row r="4758" spans="1:14" ht="12.7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</row>
    <row r="4759" spans="1:14" ht="12.7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</row>
    <row r="4760" spans="1:14" ht="12.7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</row>
    <row r="4761" spans="1:14" ht="12.7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</row>
    <row r="4762" spans="1:14" ht="12.7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</row>
    <row r="4763" spans="1:14" ht="12.7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</row>
    <row r="4764" spans="1:14" ht="12.7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</row>
    <row r="4765" spans="1:14" ht="12.7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</row>
    <row r="4766" spans="1:14" ht="12.7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</row>
    <row r="4767" spans="1:14" ht="12.7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</row>
    <row r="4768" spans="1:14" ht="12.7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</row>
    <row r="4769" spans="1:14" ht="12.7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</row>
    <row r="4770" spans="1:14" ht="12.7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</row>
    <row r="4771" spans="1:14" ht="12.7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</row>
    <row r="4772" spans="1:14" ht="12.7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</row>
    <row r="4773" spans="1:14" ht="12.7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</row>
    <row r="4774" spans="1:14" ht="12.7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</row>
    <row r="4775" spans="1:14" ht="12.7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</row>
    <row r="4776" spans="1:14" ht="12.7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</row>
    <row r="4777" spans="1:14" ht="12.7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</row>
    <row r="4778" spans="1:14" ht="12.7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</row>
    <row r="4779" spans="1:14" ht="12.7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</row>
    <row r="4780" spans="1:14" ht="12.7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</row>
    <row r="4781" spans="1:14" ht="12.7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</row>
    <row r="4782" spans="1:14" ht="12.7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</row>
    <row r="4783" spans="1:14" ht="12.7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</row>
    <row r="4784" spans="1:14" ht="12.7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</row>
    <row r="4785" spans="1:14" ht="12.7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</row>
    <row r="4786" spans="1:14" ht="12.7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</row>
    <row r="4787" spans="1:14" ht="12.7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</row>
    <row r="4788" spans="1:14" ht="12.7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</row>
    <row r="4789" spans="1:14" ht="12.7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</row>
    <row r="4790" spans="1:14" ht="12.7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</row>
    <row r="4791" spans="1:14" ht="12.7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</row>
    <row r="4792" spans="1:14" ht="12.7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</row>
    <row r="4793" spans="1:14" ht="12.7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</row>
    <row r="4794" spans="1:14" ht="12.7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</row>
    <row r="4795" spans="1:14" ht="12.7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</row>
    <row r="4796" spans="1:14" ht="12.7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</row>
    <row r="4797" spans="1:14" ht="12.7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</row>
    <row r="4798" spans="1:14" ht="12.7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</row>
    <row r="4799" spans="1:14" ht="12.7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</row>
    <row r="4800" spans="1:14" ht="12.7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</row>
    <row r="4801" spans="1:14" ht="12.7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</row>
    <row r="4802" spans="1:14" ht="12.7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</row>
    <row r="4803" spans="1:14" ht="12.7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</row>
    <row r="4804" spans="1:14" ht="12.7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</row>
    <row r="4805" spans="1:14" ht="12.75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</row>
    <row r="4806" spans="1:14" ht="12.7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</row>
    <row r="4807" spans="1:14" ht="12.7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</row>
    <row r="4808" spans="1:14" ht="12.7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</row>
    <row r="4809" spans="1:14" ht="12.75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</row>
    <row r="4810" spans="1:14" ht="12.75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</row>
    <row r="4811" spans="1:14" ht="12.75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</row>
    <row r="4812" spans="1:14" ht="12.75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</row>
    <row r="4813" spans="1:14" ht="12.75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</row>
    <row r="4814" spans="1:14" ht="12.7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</row>
    <row r="4815" spans="1:14" ht="12.7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</row>
    <row r="4816" spans="1:14" ht="12.7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</row>
    <row r="4817" spans="1:14" ht="12.7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</row>
    <row r="4818" spans="1:14" ht="12.7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</row>
    <row r="4819" spans="1:14" ht="12.7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</row>
    <row r="4820" spans="1:14" ht="12.7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</row>
    <row r="4821" spans="1:14" ht="12.7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</row>
    <row r="4822" spans="1:14" ht="12.75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</row>
    <row r="4823" spans="1:14" ht="12.75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</row>
    <row r="4824" spans="1:14" ht="12.75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</row>
    <row r="4825" spans="1:14" ht="12.75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</row>
    <row r="4826" spans="1:14" ht="12.75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</row>
    <row r="4827" spans="1:14" ht="12.75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</row>
    <row r="4828" spans="1:14" ht="12.75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</row>
    <row r="4829" spans="1:14" ht="12.75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</row>
    <row r="4830" spans="1:14" ht="12.75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</row>
    <row r="4831" spans="1:14" ht="12.75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</row>
    <row r="4832" spans="1:14" ht="12.75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</row>
    <row r="4833" spans="1:14" ht="12.75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</row>
    <row r="4834" spans="1:14" ht="12.75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</row>
    <row r="4835" spans="1:14" ht="12.75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</row>
    <row r="4836" spans="1:14" ht="12.75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</row>
    <row r="4837" spans="1:14" ht="12.75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</row>
    <row r="4838" spans="1:14" ht="12.75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</row>
    <row r="4839" spans="1:14" ht="12.75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</row>
    <row r="4840" spans="1:14" ht="12.75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</row>
    <row r="4841" spans="1:14" ht="12.75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</row>
    <row r="4842" spans="1:14" ht="12.75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</row>
    <row r="4843" spans="1:14" ht="12.75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</row>
    <row r="4844" spans="1:14" ht="12.75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</row>
    <row r="4845" spans="1:14" ht="12.75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</row>
    <row r="4846" spans="1:14" ht="12.75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</row>
    <row r="4847" spans="1:14" ht="12.75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</row>
    <row r="4848" spans="1:14" ht="12.75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</row>
    <row r="4849" spans="1:14" ht="12.75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</row>
    <row r="4850" spans="1:14" ht="12.75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</row>
    <row r="4851" spans="1:14" ht="12.75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</row>
    <row r="4852" spans="1:14" ht="12.75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</row>
    <row r="4853" spans="1:14" ht="12.75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</row>
    <row r="4854" spans="1:14" ht="12.75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</row>
    <row r="4855" spans="1:14" ht="12.75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</row>
    <row r="4856" spans="1:14" ht="12.75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</row>
    <row r="4857" spans="1:14" ht="12.75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</row>
    <row r="4858" spans="1:14" ht="12.75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</row>
    <row r="4859" spans="1:14" ht="12.75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</row>
    <row r="4860" spans="1:14" ht="12.75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</row>
    <row r="4861" spans="1:14" ht="12.75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</row>
    <row r="4862" spans="1:14" ht="12.75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</row>
    <row r="4863" spans="1:14" ht="12.75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</row>
    <row r="4864" spans="1:14" ht="12.75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</row>
    <row r="4865" spans="1:14" ht="12.75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</row>
    <row r="4866" spans="1:14" ht="12.75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</row>
    <row r="4867" spans="1:14" ht="12.75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</row>
    <row r="4868" spans="1:14" ht="12.75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</row>
    <row r="4869" spans="1:14" ht="12.75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</row>
    <row r="4870" spans="1:14" ht="12.75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</row>
    <row r="4871" spans="1:14" ht="12.75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</row>
    <row r="4872" spans="1:14" ht="12.75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</row>
    <row r="4873" spans="1:14" ht="12.75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</row>
    <row r="4874" spans="1:14" ht="12.75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</row>
    <row r="4875" spans="1:14" ht="12.75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</row>
    <row r="4876" spans="1:14" ht="12.75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</row>
    <row r="4877" spans="1:14" ht="12.75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</row>
    <row r="4878" spans="1:14" ht="12.75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</row>
    <row r="4879" spans="1:14" ht="12.75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</row>
    <row r="4880" spans="1:14" ht="12.75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</row>
    <row r="4881" spans="1:14" ht="12.75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</row>
    <row r="4882" spans="1:14" ht="12.75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</row>
    <row r="4883" spans="1:14" ht="12.75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</row>
    <row r="4884" spans="1:14" ht="12.75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</row>
    <row r="4885" spans="1:14" ht="12.75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</row>
    <row r="4886" spans="1:14" ht="12.75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</row>
    <row r="4887" spans="1:14" ht="12.75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</row>
    <row r="4888" spans="1:14" ht="12.75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</row>
    <row r="4889" spans="1:14" ht="12.75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</row>
    <row r="4890" spans="1:14" ht="12.75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</row>
    <row r="4891" spans="1:14" ht="12.75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</row>
    <row r="4892" spans="1:14" ht="12.75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</row>
    <row r="4893" spans="1:14" ht="12.75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</row>
    <row r="4894" spans="1:14" ht="12.75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</row>
    <row r="4895" spans="1:14" ht="12.75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</row>
    <row r="4896" spans="1:14" ht="12.75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</row>
    <row r="4897" spans="1:14" ht="12.75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</row>
    <row r="4898" spans="1:14" ht="12.75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</row>
    <row r="4899" spans="1:14" ht="12.75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</row>
    <row r="4900" spans="1:14" ht="12.75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</row>
    <row r="4901" spans="1:14" ht="12.75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</row>
    <row r="4902" spans="1:14" ht="12.75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</row>
    <row r="4903" spans="1:14" ht="12.75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</row>
    <row r="4904" spans="1:14" ht="12.75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</row>
    <row r="4905" spans="1:14" ht="12.75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</row>
    <row r="4906" spans="1:14" ht="12.75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</row>
    <row r="4907" spans="1:14" ht="12.75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</row>
    <row r="4908" spans="1:14" ht="12.75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</row>
    <row r="4909" spans="1:14" ht="12.75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</row>
    <row r="4910" spans="1:14" ht="12.75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</row>
    <row r="4911" spans="1:14" ht="12.75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</row>
    <row r="4912" spans="1:14" ht="12.75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</row>
    <row r="4913" spans="1:14" ht="12.75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</row>
    <row r="4914" spans="1:14" ht="12.75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</row>
    <row r="4915" spans="1:14" ht="12.75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</row>
    <row r="4916" spans="1:14" ht="12.75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</row>
    <row r="4917" spans="1:14" ht="12.75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</row>
    <row r="4918" spans="1:14" ht="12.75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</row>
    <row r="4919" spans="1:14" ht="12.75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</row>
    <row r="4920" spans="1:14" ht="12.75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</row>
    <row r="4921" spans="1:14" ht="12.75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</row>
    <row r="4922" spans="1:14" ht="12.75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</row>
    <row r="4923" spans="1:14" ht="12.75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</row>
    <row r="4924" spans="1:14" ht="12.75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</row>
    <row r="4925" spans="1:14" ht="12.75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</row>
    <row r="4926" spans="1:14" ht="12.75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</row>
    <row r="4927" spans="1:14" ht="12.75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</row>
    <row r="4928" spans="1:14" ht="12.75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</row>
    <row r="4929" spans="1:14" ht="12.75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</row>
    <row r="4930" spans="1:14" ht="12.75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</row>
    <row r="4931" spans="1:14" ht="12.75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</row>
    <row r="4932" spans="1:14" ht="12.75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</row>
    <row r="4933" spans="1:14" ht="12.75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</row>
    <row r="4934" spans="1:14" ht="12.75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</row>
    <row r="4935" spans="1:14" ht="12.75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</row>
    <row r="4936" spans="1:14" ht="12.75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</row>
    <row r="4937" spans="1:14" ht="12.75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</row>
    <row r="4938" spans="1:14" ht="12.75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</row>
    <row r="4939" spans="1:14" ht="12.75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</row>
    <row r="4940" spans="1:14" ht="12.75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</row>
    <row r="4941" spans="1:14" ht="12.75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</row>
    <row r="4942" spans="1:14" ht="12.75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</row>
    <row r="4943" spans="1:14" ht="12.75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</row>
    <row r="4944" spans="1:14" ht="12.75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</row>
    <row r="4945" spans="1:14" ht="12.75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</row>
    <row r="4946" spans="1:14" ht="12.75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</row>
    <row r="4947" spans="1:14" ht="12.75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</row>
    <row r="4948" spans="1:14" ht="12.75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</row>
    <row r="4949" spans="1:14" ht="12.75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</row>
    <row r="4950" spans="1:14" ht="12.75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</row>
    <row r="4951" spans="1:14" ht="12.75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</row>
    <row r="4952" spans="1:14" ht="12.75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</row>
    <row r="4953" spans="1:14" ht="12.75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</row>
    <row r="4954" spans="1:14" ht="12.75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</row>
    <row r="4955" spans="1:14" ht="12.75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</row>
    <row r="4956" spans="1:14" ht="12.75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</row>
    <row r="4957" spans="1:14" ht="12.75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</row>
    <row r="4958" spans="1:14" ht="12.75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</row>
    <row r="4959" spans="1:14" ht="12.75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</row>
    <row r="4960" spans="1:14" ht="12.75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</row>
    <row r="4961" spans="1:14" ht="12.75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</row>
    <row r="4962" spans="1:14" ht="12.75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</row>
    <row r="4963" spans="1:14" ht="12.75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</row>
    <row r="4964" spans="1:14" ht="12.75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</row>
    <row r="4965" spans="1:14" ht="12.75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</row>
    <row r="4966" spans="1:14" ht="12.75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</row>
    <row r="4967" spans="1:14" ht="12.75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</row>
    <row r="4968" spans="1:14" ht="12.75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</row>
    <row r="4969" spans="1:14" ht="12.75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</row>
    <row r="4970" spans="1:14" ht="12.75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</row>
    <row r="4971" spans="1:14" ht="12.75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</row>
    <row r="4972" spans="1:14" ht="12.75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</row>
    <row r="4973" spans="1:14" ht="12.75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</row>
    <row r="4974" spans="1:14" ht="12.75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</row>
    <row r="4975" spans="1:14" ht="12.75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</row>
    <row r="4976" spans="1:14" ht="12.75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</row>
    <row r="4977" spans="1:14" ht="12.75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</row>
    <row r="4978" spans="1:14" ht="12.75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</row>
    <row r="4979" spans="1:14" ht="12.75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</row>
    <row r="4980" spans="1:14" ht="12.75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</row>
    <row r="4981" spans="1:14" ht="12.75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</row>
    <row r="4982" spans="1:14" ht="12.75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</row>
    <row r="4983" spans="1:14" ht="12.75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</row>
    <row r="4984" spans="1:14" ht="12.75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</row>
    <row r="4985" spans="1:14" ht="12.75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</row>
    <row r="4986" spans="1:14" ht="12.75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8"/>
  <sheetViews>
    <sheetView tabSelected="1" view="pageBreakPreview" zoomScaleSheetLayoutView="100" workbookViewId="0" topLeftCell="A375">
      <selection activeCell="C403" sqref="C403"/>
    </sheetView>
  </sheetViews>
  <sheetFormatPr defaultColWidth="9.00390625" defaultRowHeight="12.75"/>
  <cols>
    <col min="1" max="1" width="25.75390625" style="0" customWidth="1"/>
    <col min="2" max="2" width="19.875" style="0" customWidth="1"/>
    <col min="3" max="3" width="14.00390625" style="0" customWidth="1"/>
    <col min="4" max="4" width="17.00390625" style="0" customWidth="1"/>
    <col min="5" max="5" width="9.75390625" style="0" customWidth="1"/>
    <col min="6" max="6" width="7.625" style="0" customWidth="1"/>
    <col min="7" max="7" width="12.25390625" style="0" customWidth="1"/>
    <col min="8" max="8" width="1.37890625" style="0" hidden="1" customWidth="1"/>
    <col min="9" max="10" width="3.25390625" style="0" customWidth="1"/>
    <col min="11" max="11" width="3.625" style="0" customWidth="1"/>
    <col min="12" max="13" width="3.25390625" style="0" customWidth="1"/>
    <col min="14" max="18" width="3.375" style="0" customWidth="1"/>
    <col min="19" max="21" width="4.00390625" style="0" customWidth="1"/>
    <col min="22" max="22" width="3.75390625" style="0" customWidth="1"/>
    <col min="23" max="23" width="4.75390625" style="0" customWidth="1"/>
    <col min="24" max="24" width="4.25390625" style="0" customWidth="1"/>
    <col min="25" max="25" width="5.375" style="0" customWidth="1"/>
    <col min="26" max="26" width="4.375" style="0" customWidth="1"/>
  </cols>
  <sheetData>
    <row r="1" spans="1:7" ht="15.75">
      <c r="A1" s="181" t="s">
        <v>252</v>
      </c>
      <c r="B1" s="182"/>
      <c r="C1" s="182"/>
      <c r="D1" s="182"/>
      <c r="E1" s="182"/>
      <c r="F1" s="182"/>
      <c r="G1" s="183"/>
    </row>
    <row r="2" spans="1:7" ht="12.75">
      <c r="A2" s="7" t="s">
        <v>253</v>
      </c>
      <c r="B2" s="8" t="s">
        <v>254</v>
      </c>
      <c r="C2" s="9">
        <v>700</v>
      </c>
      <c r="D2" s="2"/>
      <c r="E2" s="6"/>
      <c r="F2" s="6"/>
      <c r="G2" s="10"/>
    </row>
    <row r="3" spans="1:7" ht="12.75">
      <c r="A3" s="7" t="s">
        <v>255</v>
      </c>
      <c r="B3" s="8" t="s">
        <v>256</v>
      </c>
      <c r="C3" s="9">
        <v>500</v>
      </c>
      <c r="D3" s="2"/>
      <c r="E3" s="6"/>
      <c r="F3" s="6"/>
      <c r="G3" s="10"/>
    </row>
    <row r="4" spans="1:7" ht="12.75">
      <c r="A4" s="7" t="s">
        <v>257</v>
      </c>
      <c r="B4" s="8" t="s">
        <v>258</v>
      </c>
      <c r="C4" s="9">
        <v>20</v>
      </c>
      <c r="D4" s="2"/>
      <c r="E4" s="6"/>
      <c r="F4" s="6"/>
      <c r="G4" s="10"/>
    </row>
    <row r="5" spans="1:7" ht="12.75">
      <c r="A5" s="7" t="s">
        <v>259</v>
      </c>
      <c r="B5" s="8" t="s">
        <v>98</v>
      </c>
      <c r="C5" s="9">
        <v>200</v>
      </c>
      <c r="D5" s="2"/>
      <c r="E5" s="6"/>
      <c r="F5" s="6"/>
      <c r="G5" s="10"/>
    </row>
    <row r="6" spans="1:7" ht="12.75">
      <c r="A6" s="7" t="s">
        <v>260</v>
      </c>
      <c r="B6" s="8" t="s">
        <v>261</v>
      </c>
      <c r="C6" s="9">
        <v>500</v>
      </c>
      <c r="D6" s="2"/>
      <c r="E6" s="6"/>
      <c r="F6" s="6"/>
      <c r="G6" s="10"/>
    </row>
    <row r="7" spans="1:7" ht="15.75">
      <c r="A7" s="11" t="s">
        <v>251</v>
      </c>
      <c r="B7" s="12"/>
      <c r="C7" s="13">
        <f>SUM(C2:C6)</f>
        <v>1920</v>
      </c>
      <c r="D7" s="2"/>
      <c r="E7" s="6"/>
      <c r="F7" s="6"/>
      <c r="G7" s="10"/>
    </row>
    <row r="8" spans="1:7" ht="12.75">
      <c r="A8" s="14" t="s">
        <v>262</v>
      </c>
      <c r="B8" s="6"/>
      <c r="C8" s="6"/>
      <c r="D8" s="6"/>
      <c r="E8" s="6"/>
      <c r="F8" s="6"/>
      <c r="G8" s="10"/>
    </row>
    <row r="9" spans="1:7" ht="12.75">
      <c r="A9" s="15" t="s">
        <v>263</v>
      </c>
      <c r="B9" s="186" t="s">
        <v>264</v>
      </c>
      <c r="C9" s="187"/>
      <c r="D9" s="16" t="s">
        <v>265</v>
      </c>
      <c r="E9" s="16" t="s">
        <v>266</v>
      </c>
      <c r="F9" s="16"/>
      <c r="G9" s="17" t="s">
        <v>267</v>
      </c>
    </row>
    <row r="10" spans="1:7" ht="12.75">
      <c r="A10" s="18" t="s">
        <v>268</v>
      </c>
      <c r="B10" s="188" t="s">
        <v>269</v>
      </c>
      <c r="C10" s="189"/>
      <c r="D10" s="19">
        <v>200</v>
      </c>
      <c r="E10" s="19"/>
      <c r="F10" s="19"/>
      <c r="G10" s="20" t="s">
        <v>270</v>
      </c>
    </row>
    <row r="11" spans="1:7" ht="12.75">
      <c r="A11" s="21" t="s">
        <v>271</v>
      </c>
      <c r="B11" s="188" t="s">
        <v>272</v>
      </c>
      <c r="C11" s="189"/>
      <c r="D11" s="19">
        <v>200</v>
      </c>
      <c r="E11" s="19"/>
      <c r="F11" s="19"/>
      <c r="G11" s="20" t="s">
        <v>270</v>
      </c>
    </row>
    <row r="12" spans="1:7" ht="12.75">
      <c r="A12" s="21" t="s">
        <v>273</v>
      </c>
      <c r="B12" s="188" t="s">
        <v>274</v>
      </c>
      <c r="C12" s="189"/>
      <c r="D12" s="19">
        <v>200</v>
      </c>
      <c r="E12" s="19"/>
      <c r="F12" s="19"/>
      <c r="G12" s="20" t="s">
        <v>275</v>
      </c>
    </row>
    <row r="13" spans="1:7" ht="12.75">
      <c r="A13" s="21" t="s">
        <v>276</v>
      </c>
      <c r="B13" s="188" t="s">
        <v>277</v>
      </c>
      <c r="C13" s="189"/>
      <c r="D13" s="19">
        <v>200</v>
      </c>
      <c r="E13" s="19"/>
      <c r="F13" s="19"/>
      <c r="G13" s="20" t="s">
        <v>270</v>
      </c>
    </row>
    <row r="14" spans="1:7" ht="12.75">
      <c r="A14" s="21" t="s">
        <v>279</v>
      </c>
      <c r="B14" s="188" t="s">
        <v>280</v>
      </c>
      <c r="C14" s="189"/>
      <c r="D14" s="19">
        <v>200</v>
      </c>
      <c r="E14" s="19"/>
      <c r="F14" s="19"/>
      <c r="G14" s="20" t="s">
        <v>281</v>
      </c>
    </row>
    <row r="15" spans="1:7" ht="16.5" thickBot="1">
      <c r="A15" s="22" t="s">
        <v>251</v>
      </c>
      <c r="B15" s="23"/>
      <c r="C15" s="23"/>
      <c r="D15" s="23">
        <f>SUM(D10:D14)</f>
        <v>1000</v>
      </c>
      <c r="E15" s="24"/>
      <c r="F15" s="24"/>
      <c r="G15" s="25"/>
    </row>
    <row r="16" spans="1:7" ht="12.75">
      <c r="A16" s="184" t="s">
        <v>282</v>
      </c>
      <c r="B16" s="184"/>
      <c r="C16" s="184"/>
      <c r="D16" s="184"/>
      <c r="E16" s="184"/>
      <c r="F16" s="184"/>
      <c r="G16" s="184"/>
    </row>
    <row r="17" spans="1:22" ht="13.5" thickBot="1">
      <c r="A17" s="185"/>
      <c r="B17" s="185"/>
      <c r="C17" s="185"/>
      <c r="D17" s="185"/>
      <c r="E17" s="185"/>
      <c r="F17" s="185"/>
      <c r="G17" s="18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2.75" customHeight="1" thickBot="1">
      <c r="A18" s="26" t="s">
        <v>283</v>
      </c>
      <c r="B18" s="27" t="s">
        <v>413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5"/>
    </row>
    <row r="19" spans="1:22" ht="2.25" customHeight="1" hidden="1" thickBot="1">
      <c r="A19" s="30" t="s">
        <v>284</v>
      </c>
      <c r="B19" s="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5"/>
    </row>
    <row r="20" spans="1:22" ht="13.5" hidden="1" thickBot="1">
      <c r="A20" s="30" t="s">
        <v>285</v>
      </c>
      <c r="B20" s="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5"/>
    </row>
    <row r="21" spans="1:22" ht="13.5" hidden="1" thickBot="1">
      <c r="A21" s="30" t="s">
        <v>286</v>
      </c>
      <c r="B21" s="2"/>
      <c r="C21" s="31"/>
      <c r="D21" s="31"/>
      <c r="E21" s="31"/>
      <c r="F21" s="31"/>
      <c r="G21" s="31"/>
      <c r="H21" s="31"/>
      <c r="I21" s="201" t="s">
        <v>287</v>
      </c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200"/>
      <c r="V21" s="5"/>
    </row>
    <row r="22" spans="1:21" ht="13.5" thickBot="1">
      <c r="A22" s="171" t="s">
        <v>288</v>
      </c>
      <c r="B22" s="172" t="s">
        <v>289</v>
      </c>
      <c r="C22" s="172" t="s">
        <v>290</v>
      </c>
      <c r="D22" s="172" t="s">
        <v>291</v>
      </c>
      <c r="E22" s="172" t="s">
        <v>292</v>
      </c>
      <c r="F22" s="173"/>
      <c r="G22" s="174" t="s">
        <v>293</v>
      </c>
      <c r="H22" s="36" t="s">
        <v>294</v>
      </c>
      <c r="I22" s="16">
        <v>1</v>
      </c>
      <c r="J22" s="16">
        <v>2</v>
      </c>
      <c r="K22" s="16">
        <v>3</v>
      </c>
      <c r="L22" s="16">
        <v>4</v>
      </c>
      <c r="M22" s="16">
        <v>5</v>
      </c>
      <c r="N22" s="16">
        <v>6</v>
      </c>
      <c r="O22" s="16">
        <v>7</v>
      </c>
      <c r="P22" s="16">
        <v>8</v>
      </c>
      <c r="Q22" s="16">
        <v>9</v>
      </c>
      <c r="R22" s="16">
        <v>10</v>
      </c>
      <c r="S22" s="16">
        <v>11</v>
      </c>
      <c r="T22" s="16">
        <v>12</v>
      </c>
      <c r="U22" s="17">
        <v>13</v>
      </c>
    </row>
    <row r="23" spans="1:21" ht="12.75">
      <c r="A23" s="37" t="s">
        <v>295</v>
      </c>
      <c r="B23" s="38">
        <v>18</v>
      </c>
      <c r="C23" s="38">
        <v>9</v>
      </c>
      <c r="D23" s="38">
        <v>1</v>
      </c>
      <c r="E23" s="38">
        <v>36</v>
      </c>
      <c r="F23" s="38">
        <f>E23*D23</f>
        <v>36</v>
      </c>
      <c r="G23" s="20">
        <f>IF(I23="",0,E23)+IF(J23="",0,E23)+IF(K23="",0,E23)+IF(L23="",0,E23)+IF(M23="",0,E23)+IF(N23="",0,E23)+IF(O23="",0,E23)+IF(P23="",0,E23)+IF(Q23="",0,E23)+IF(R23="",0,E23)+IF(S23="",0,E23)+IF(T23="",0,E23)+IF(U23="",0,E23)+IF(V23="",0,E23)</f>
        <v>36</v>
      </c>
      <c r="H23" s="2" t="s">
        <v>284</v>
      </c>
      <c r="I23" s="39" t="s">
        <v>415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40"/>
    </row>
    <row r="24" spans="1:21" ht="12.75">
      <c r="A24" s="37" t="s">
        <v>296</v>
      </c>
      <c r="B24" s="38">
        <v>20</v>
      </c>
      <c r="C24" s="38">
        <v>9</v>
      </c>
      <c r="D24" s="38">
        <v>1</v>
      </c>
      <c r="E24" s="38">
        <v>36</v>
      </c>
      <c r="F24" s="38">
        <f aca="true" t="shared" si="0" ref="F24:F44">E24*D24</f>
        <v>36</v>
      </c>
      <c r="G24" s="20">
        <f aca="true" t="shared" si="1" ref="G24:G44">IF(I24="",0,E24)+IF(J24="",0,E24)+IF(K24="",0,E24)+IF(L24="",0,E24)+IF(M24="",0,E24)+IF(N24="",0,E24)+IF(O24="",0,E24)+IF(P24="",0,E24)+IF(Q24="",0,E24)+IF(R24="",0,E24)+IF(S24="",0,E24)+IF(T24="",0,E24)+IF(U24="",0,E24)+IF(V24="",0,E24)</f>
        <v>36</v>
      </c>
      <c r="H24" s="2" t="s">
        <v>284</v>
      </c>
      <c r="I24" s="38" t="s">
        <v>415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0"/>
    </row>
    <row r="25" spans="1:21" ht="12.75">
      <c r="A25" s="37" t="s">
        <v>296</v>
      </c>
      <c r="B25" s="38">
        <v>22</v>
      </c>
      <c r="C25" s="38">
        <v>9</v>
      </c>
      <c r="D25" s="38">
        <v>1</v>
      </c>
      <c r="E25" s="38">
        <v>36</v>
      </c>
      <c r="F25" s="38">
        <f t="shared" si="0"/>
        <v>36</v>
      </c>
      <c r="G25" s="20">
        <f t="shared" si="1"/>
        <v>36</v>
      </c>
      <c r="H25" s="2" t="s">
        <v>284</v>
      </c>
      <c r="I25" s="38" t="s">
        <v>415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0"/>
    </row>
    <row r="26" spans="1:21" ht="12.75">
      <c r="A26" s="37" t="s">
        <v>296</v>
      </c>
      <c r="B26" s="38">
        <v>24</v>
      </c>
      <c r="C26" s="38">
        <v>9</v>
      </c>
      <c r="D26" s="38">
        <v>1</v>
      </c>
      <c r="E26" s="38">
        <v>36</v>
      </c>
      <c r="F26" s="38">
        <f t="shared" si="0"/>
        <v>36</v>
      </c>
      <c r="G26" s="20">
        <f t="shared" si="1"/>
        <v>36</v>
      </c>
      <c r="H26" s="2" t="s">
        <v>284</v>
      </c>
      <c r="I26" s="38" t="s">
        <v>415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0"/>
    </row>
    <row r="27" spans="1:21" ht="12.75">
      <c r="A27" s="37" t="s">
        <v>296</v>
      </c>
      <c r="B27" s="38">
        <v>26</v>
      </c>
      <c r="C27" s="38">
        <v>9</v>
      </c>
      <c r="D27" s="38">
        <v>1</v>
      </c>
      <c r="E27" s="38">
        <v>36</v>
      </c>
      <c r="F27" s="38">
        <f t="shared" si="0"/>
        <v>36</v>
      </c>
      <c r="G27" s="20">
        <f t="shared" si="1"/>
        <v>36</v>
      </c>
      <c r="H27" s="2" t="s">
        <v>284</v>
      </c>
      <c r="I27" s="38" t="s">
        <v>415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0"/>
    </row>
    <row r="28" spans="1:21" ht="12.75">
      <c r="A28" s="37" t="s">
        <v>296</v>
      </c>
      <c r="B28" s="38">
        <v>28</v>
      </c>
      <c r="C28" s="38">
        <v>9</v>
      </c>
      <c r="D28" s="38">
        <v>1</v>
      </c>
      <c r="E28" s="38">
        <v>36</v>
      </c>
      <c r="F28" s="38">
        <f t="shared" si="0"/>
        <v>36</v>
      </c>
      <c r="G28" s="20">
        <f t="shared" si="1"/>
        <v>36</v>
      </c>
      <c r="H28" s="2" t="s">
        <v>284</v>
      </c>
      <c r="I28" s="41" t="s">
        <v>415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0"/>
    </row>
    <row r="29" spans="1:21" ht="12.75">
      <c r="A29" s="37" t="s">
        <v>297</v>
      </c>
      <c r="B29" s="38">
        <v>23</v>
      </c>
      <c r="C29" s="38">
        <v>9</v>
      </c>
      <c r="D29" s="38">
        <v>3</v>
      </c>
      <c r="E29" s="38">
        <v>54</v>
      </c>
      <c r="F29" s="38">
        <f t="shared" si="0"/>
        <v>162</v>
      </c>
      <c r="G29" s="20">
        <f t="shared" si="1"/>
        <v>162</v>
      </c>
      <c r="H29" s="2" t="s">
        <v>298</v>
      </c>
      <c r="I29" s="38" t="s">
        <v>415</v>
      </c>
      <c r="J29" s="38" t="s">
        <v>415</v>
      </c>
      <c r="K29" s="38" t="s">
        <v>415</v>
      </c>
      <c r="L29" s="2"/>
      <c r="M29" s="2"/>
      <c r="N29" s="2"/>
      <c r="O29" s="2"/>
      <c r="P29" s="2"/>
      <c r="Q29" s="2"/>
      <c r="R29" s="2"/>
      <c r="S29" s="2"/>
      <c r="T29" s="2"/>
      <c r="U29" s="40"/>
    </row>
    <row r="30" spans="1:21" ht="12.75">
      <c r="A30" s="37" t="s">
        <v>296</v>
      </c>
      <c r="B30" s="38">
        <v>39</v>
      </c>
      <c r="C30" s="38">
        <v>9</v>
      </c>
      <c r="D30" s="38">
        <v>1</v>
      </c>
      <c r="E30" s="38">
        <v>36</v>
      </c>
      <c r="F30" s="38">
        <f t="shared" si="0"/>
        <v>36</v>
      </c>
      <c r="G30" s="20">
        <f t="shared" si="1"/>
        <v>72</v>
      </c>
      <c r="H30" s="2" t="s">
        <v>284</v>
      </c>
      <c r="I30" s="42" t="s">
        <v>415</v>
      </c>
      <c r="J30" s="2" t="s">
        <v>415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40"/>
    </row>
    <row r="31" spans="1:21" ht="12.75">
      <c r="A31" s="37" t="s">
        <v>299</v>
      </c>
      <c r="B31" s="38">
        <v>2</v>
      </c>
      <c r="C31" s="38">
        <v>9</v>
      </c>
      <c r="D31" s="38">
        <v>2</v>
      </c>
      <c r="E31" s="38">
        <v>36</v>
      </c>
      <c r="F31" s="38">
        <f t="shared" si="0"/>
        <v>72</v>
      </c>
      <c r="G31" s="20">
        <f t="shared" si="1"/>
        <v>72</v>
      </c>
      <c r="H31" s="2" t="s">
        <v>284</v>
      </c>
      <c r="I31" s="38" t="s">
        <v>415</v>
      </c>
      <c r="J31" s="38" t="s">
        <v>415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40"/>
    </row>
    <row r="32" spans="1:21" ht="12.75">
      <c r="A32" s="37" t="s">
        <v>299</v>
      </c>
      <c r="B32" s="38">
        <v>4</v>
      </c>
      <c r="C32" s="38">
        <v>9</v>
      </c>
      <c r="D32" s="38">
        <v>2</v>
      </c>
      <c r="E32" s="38">
        <v>36</v>
      </c>
      <c r="F32" s="38">
        <f t="shared" si="0"/>
        <v>72</v>
      </c>
      <c r="G32" s="20">
        <f t="shared" si="1"/>
        <v>72</v>
      </c>
      <c r="H32" s="2" t="s">
        <v>284</v>
      </c>
      <c r="I32" s="38" t="s">
        <v>415</v>
      </c>
      <c r="J32" s="38" t="s">
        <v>415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40"/>
    </row>
    <row r="33" spans="1:21" ht="12.75">
      <c r="A33" s="37" t="s">
        <v>299</v>
      </c>
      <c r="B33" s="38">
        <v>6</v>
      </c>
      <c r="C33" s="38">
        <v>9</v>
      </c>
      <c r="D33" s="38">
        <v>2</v>
      </c>
      <c r="E33" s="38">
        <v>36</v>
      </c>
      <c r="F33" s="38">
        <f t="shared" si="0"/>
        <v>72</v>
      </c>
      <c r="G33" s="20">
        <f t="shared" si="1"/>
        <v>72</v>
      </c>
      <c r="H33" s="2" t="s">
        <v>284</v>
      </c>
      <c r="I33" s="41" t="s">
        <v>415</v>
      </c>
      <c r="J33" s="41" t="s">
        <v>415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40"/>
    </row>
    <row r="34" spans="1:21" ht="12.75">
      <c r="A34" s="37" t="s">
        <v>299</v>
      </c>
      <c r="B34" s="38">
        <v>10</v>
      </c>
      <c r="C34" s="38">
        <v>9</v>
      </c>
      <c r="D34" s="38">
        <v>4</v>
      </c>
      <c r="E34" s="38">
        <v>36</v>
      </c>
      <c r="F34" s="38">
        <f t="shared" si="0"/>
        <v>144</v>
      </c>
      <c r="G34" s="20">
        <f t="shared" si="1"/>
        <v>216</v>
      </c>
      <c r="H34" s="2" t="s">
        <v>284</v>
      </c>
      <c r="I34" s="38" t="s">
        <v>415</v>
      </c>
      <c r="J34" s="38" t="s">
        <v>415</v>
      </c>
      <c r="K34" s="38" t="s">
        <v>415</v>
      </c>
      <c r="L34" s="38" t="s">
        <v>415</v>
      </c>
      <c r="M34" s="38" t="s">
        <v>415</v>
      </c>
      <c r="N34" s="38" t="s">
        <v>415</v>
      </c>
      <c r="O34" s="2"/>
      <c r="P34" s="2"/>
      <c r="Q34" s="2"/>
      <c r="R34" s="2"/>
      <c r="S34" s="2"/>
      <c r="T34" s="2"/>
      <c r="U34" s="40"/>
    </row>
    <row r="35" spans="1:21" ht="12.75">
      <c r="A35" s="37" t="s">
        <v>299</v>
      </c>
      <c r="B35" s="38">
        <v>10</v>
      </c>
      <c r="C35" s="38">
        <v>9</v>
      </c>
      <c r="D35" s="38">
        <v>2</v>
      </c>
      <c r="E35" s="38">
        <v>32</v>
      </c>
      <c r="F35" s="38">
        <f t="shared" si="0"/>
        <v>64</v>
      </c>
      <c r="G35" s="20">
        <f t="shared" si="1"/>
        <v>64</v>
      </c>
      <c r="H35" s="2"/>
      <c r="I35" s="41" t="s">
        <v>415</v>
      </c>
      <c r="J35" s="38" t="s">
        <v>415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40"/>
    </row>
    <row r="36" spans="1:21" ht="12.75">
      <c r="A36" s="37" t="s">
        <v>299</v>
      </c>
      <c r="B36" s="38">
        <v>12</v>
      </c>
      <c r="C36" s="38">
        <v>9</v>
      </c>
      <c r="D36" s="38">
        <v>1</v>
      </c>
      <c r="E36" s="38">
        <v>54</v>
      </c>
      <c r="F36" s="38">
        <v>54</v>
      </c>
      <c r="G36" s="20">
        <f t="shared" si="1"/>
        <v>54</v>
      </c>
      <c r="H36" s="2" t="s">
        <v>284</v>
      </c>
      <c r="I36" s="41" t="s">
        <v>415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0"/>
    </row>
    <row r="37" spans="1:21" ht="12.75">
      <c r="A37" s="37" t="s">
        <v>299</v>
      </c>
      <c r="B37" s="38">
        <v>35</v>
      </c>
      <c r="C37" s="38">
        <v>5</v>
      </c>
      <c r="D37" s="38">
        <v>4</v>
      </c>
      <c r="E37" s="38">
        <v>20</v>
      </c>
      <c r="F37" s="38">
        <v>80</v>
      </c>
      <c r="G37" s="20">
        <v>37</v>
      </c>
      <c r="H37" s="2"/>
      <c r="I37" s="38"/>
      <c r="J37" s="38"/>
      <c r="K37" s="38">
        <v>19</v>
      </c>
      <c r="L37" s="38">
        <v>18</v>
      </c>
      <c r="M37" s="38"/>
      <c r="N37" s="2"/>
      <c r="O37" s="2"/>
      <c r="P37" s="2"/>
      <c r="Q37" s="2"/>
      <c r="R37" s="2"/>
      <c r="S37" s="2"/>
      <c r="T37" s="2"/>
      <c r="U37" s="40"/>
    </row>
    <row r="38" spans="1:21" ht="12.75">
      <c r="A38" s="37" t="s">
        <v>299</v>
      </c>
      <c r="B38" s="38">
        <v>9</v>
      </c>
      <c r="C38" s="38">
        <v>9</v>
      </c>
      <c r="D38" s="38">
        <v>4</v>
      </c>
      <c r="E38" s="38">
        <v>36</v>
      </c>
      <c r="F38" s="38">
        <f t="shared" si="0"/>
        <v>144</v>
      </c>
      <c r="G38" s="20">
        <f t="shared" si="1"/>
        <v>144</v>
      </c>
      <c r="H38" s="2" t="s">
        <v>284</v>
      </c>
      <c r="I38" s="39" t="s">
        <v>415</v>
      </c>
      <c r="J38" s="39" t="s">
        <v>415</v>
      </c>
      <c r="K38" s="39" t="s">
        <v>415</v>
      </c>
      <c r="L38" s="39" t="s">
        <v>415</v>
      </c>
      <c r="M38" s="2"/>
      <c r="N38" s="2"/>
      <c r="O38" s="2"/>
      <c r="P38" s="2"/>
      <c r="Q38" s="2"/>
      <c r="R38" s="2"/>
      <c r="S38" s="2"/>
      <c r="T38" s="2"/>
      <c r="U38" s="40"/>
    </row>
    <row r="39" spans="1:21" ht="12.75">
      <c r="A39" s="37" t="s">
        <v>300</v>
      </c>
      <c r="B39" s="38" t="s">
        <v>301</v>
      </c>
      <c r="C39" s="38">
        <v>9</v>
      </c>
      <c r="D39" s="38">
        <v>10</v>
      </c>
      <c r="E39" s="38">
        <v>36</v>
      </c>
      <c r="F39" s="38">
        <f t="shared" si="0"/>
        <v>360</v>
      </c>
      <c r="G39" s="20">
        <f t="shared" si="1"/>
        <v>360</v>
      </c>
      <c r="H39" s="2"/>
      <c r="I39" s="38" t="s">
        <v>415</v>
      </c>
      <c r="J39" s="38" t="s">
        <v>415</v>
      </c>
      <c r="K39" s="38" t="s">
        <v>415</v>
      </c>
      <c r="L39" s="38" t="s">
        <v>415</v>
      </c>
      <c r="M39" s="38" t="s">
        <v>415</v>
      </c>
      <c r="N39" s="38" t="s">
        <v>415</v>
      </c>
      <c r="O39" s="38" t="s">
        <v>415</v>
      </c>
      <c r="P39" s="38" t="s">
        <v>415</v>
      </c>
      <c r="Q39" s="38" t="s">
        <v>415</v>
      </c>
      <c r="R39" s="38" t="s">
        <v>415</v>
      </c>
      <c r="S39" s="2"/>
      <c r="T39" s="2"/>
      <c r="U39" s="40"/>
    </row>
    <row r="40" spans="1:21" ht="12.75">
      <c r="A40" s="37" t="s">
        <v>300</v>
      </c>
      <c r="B40" s="38" t="s">
        <v>302</v>
      </c>
      <c r="C40" s="38">
        <v>10</v>
      </c>
      <c r="D40" s="38">
        <v>1</v>
      </c>
      <c r="E40" s="38">
        <v>88</v>
      </c>
      <c r="F40" s="38">
        <f t="shared" si="0"/>
        <v>88</v>
      </c>
      <c r="G40" s="20">
        <f t="shared" si="1"/>
        <v>88</v>
      </c>
      <c r="H40" s="2"/>
      <c r="I40" s="41" t="s">
        <v>415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40"/>
    </row>
    <row r="41" spans="1:24" ht="12.75">
      <c r="A41" s="37" t="s">
        <v>295</v>
      </c>
      <c r="B41" s="38">
        <v>37</v>
      </c>
      <c r="C41" s="38">
        <v>5</v>
      </c>
      <c r="D41" s="38">
        <v>16</v>
      </c>
      <c r="E41" s="38">
        <v>20</v>
      </c>
      <c r="F41" s="38">
        <f t="shared" si="0"/>
        <v>320</v>
      </c>
      <c r="G41" s="20">
        <v>47</v>
      </c>
      <c r="H41" s="2"/>
      <c r="I41" s="41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9">
        <v>14</v>
      </c>
      <c r="W41" s="9">
        <v>14</v>
      </c>
      <c r="X41" s="9">
        <v>19</v>
      </c>
    </row>
    <row r="42" spans="1:21" ht="12.75">
      <c r="A42" s="37" t="s">
        <v>295</v>
      </c>
      <c r="B42" s="38">
        <v>29</v>
      </c>
      <c r="C42" s="38">
        <v>5</v>
      </c>
      <c r="D42" s="38">
        <v>6</v>
      </c>
      <c r="E42" s="38">
        <v>20</v>
      </c>
      <c r="F42" s="38">
        <f t="shared" si="0"/>
        <v>120</v>
      </c>
      <c r="G42" s="20">
        <f t="shared" si="1"/>
        <v>120</v>
      </c>
      <c r="H42" s="2" t="s">
        <v>284</v>
      </c>
      <c r="I42" s="38" t="s">
        <v>415</v>
      </c>
      <c r="J42" s="39" t="s">
        <v>415</v>
      </c>
      <c r="K42" s="39" t="s">
        <v>415</v>
      </c>
      <c r="L42" s="39" t="s">
        <v>415</v>
      </c>
      <c r="M42" s="39" t="s">
        <v>415</v>
      </c>
      <c r="N42" s="39" t="s">
        <v>415</v>
      </c>
      <c r="O42" s="2"/>
      <c r="P42" s="2"/>
      <c r="Q42" s="2"/>
      <c r="R42" s="2"/>
      <c r="S42" s="2"/>
      <c r="T42" s="2"/>
      <c r="U42" s="40"/>
    </row>
    <row r="43" spans="1:21" ht="12.75">
      <c r="A43" s="37" t="s">
        <v>295</v>
      </c>
      <c r="B43" s="38">
        <v>34</v>
      </c>
      <c r="C43" s="38">
        <v>5</v>
      </c>
      <c r="D43" s="38">
        <v>8</v>
      </c>
      <c r="E43" s="38">
        <v>13</v>
      </c>
      <c r="F43" s="38">
        <f t="shared" si="0"/>
        <v>104</v>
      </c>
      <c r="G43" s="20">
        <f t="shared" si="1"/>
        <v>104</v>
      </c>
      <c r="H43" s="2" t="s">
        <v>284</v>
      </c>
      <c r="I43" s="42" t="s">
        <v>415</v>
      </c>
      <c r="J43" s="42" t="s">
        <v>415</v>
      </c>
      <c r="K43" s="42" t="s">
        <v>415</v>
      </c>
      <c r="L43" s="42" t="s">
        <v>415</v>
      </c>
      <c r="M43" s="42" t="s">
        <v>415</v>
      </c>
      <c r="N43" s="42" t="s">
        <v>415</v>
      </c>
      <c r="O43" s="38" t="s">
        <v>415</v>
      </c>
      <c r="P43" s="38" t="s">
        <v>415</v>
      </c>
      <c r="Q43" s="2"/>
      <c r="R43" s="2"/>
      <c r="S43" s="2"/>
      <c r="T43" s="2"/>
      <c r="U43" s="40"/>
    </row>
    <row r="44" spans="1:21" ht="13.5" thickBot="1">
      <c r="A44" s="43" t="s">
        <v>295</v>
      </c>
      <c r="B44" s="41">
        <v>44</v>
      </c>
      <c r="C44" s="41">
        <v>5</v>
      </c>
      <c r="D44" s="41">
        <v>8</v>
      </c>
      <c r="E44" s="41">
        <v>20</v>
      </c>
      <c r="F44" s="38">
        <f t="shared" si="0"/>
        <v>160</v>
      </c>
      <c r="G44" s="20">
        <f t="shared" si="1"/>
        <v>160</v>
      </c>
      <c r="H44" s="2" t="s">
        <v>284</v>
      </c>
      <c r="I44" s="41" t="s">
        <v>415</v>
      </c>
      <c r="J44" s="41" t="s">
        <v>415</v>
      </c>
      <c r="K44" s="41" t="s">
        <v>415</v>
      </c>
      <c r="L44" s="41" t="s">
        <v>415</v>
      </c>
      <c r="M44" s="41" t="s">
        <v>415</v>
      </c>
      <c r="N44" s="41" t="s">
        <v>415</v>
      </c>
      <c r="O44" s="41" t="s">
        <v>415</v>
      </c>
      <c r="P44" s="41" t="s">
        <v>415</v>
      </c>
      <c r="Q44" s="2"/>
      <c r="R44" s="2"/>
      <c r="S44" s="2"/>
      <c r="T44" s="2"/>
      <c r="U44" s="40"/>
    </row>
    <row r="45" spans="1:23" ht="13.5" thickBot="1">
      <c r="A45" s="44" t="s">
        <v>303</v>
      </c>
      <c r="B45" s="45"/>
      <c r="C45" s="45"/>
      <c r="D45" s="45"/>
      <c r="E45" s="45"/>
      <c r="F45" s="45">
        <f>SUM(F23:F44)</f>
        <v>2268</v>
      </c>
      <c r="G45" s="45">
        <f>SUM(G23:G44)</f>
        <v>2060</v>
      </c>
      <c r="H45" s="45"/>
      <c r="I45" s="44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  <c r="W45" t="s">
        <v>415</v>
      </c>
    </row>
    <row r="46" spans="1:7" ht="13.5" thickBot="1">
      <c r="A46" s="47" t="s">
        <v>270</v>
      </c>
      <c r="B46" s="27" t="s">
        <v>413</v>
      </c>
      <c r="C46" s="2"/>
      <c r="D46" s="2"/>
      <c r="E46" s="2"/>
      <c r="F46" s="2"/>
      <c r="G46" s="40"/>
    </row>
    <row r="47" spans="1:21" ht="0.75" customHeight="1" thickBot="1">
      <c r="A47" s="48" t="s">
        <v>304</v>
      </c>
      <c r="B47" s="49"/>
      <c r="C47" s="49"/>
      <c r="D47" s="49"/>
      <c r="E47" s="49"/>
      <c r="F47" s="49"/>
      <c r="G47" s="50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13.5" hidden="1" thickBot="1">
      <c r="A48" s="30" t="s">
        <v>305</v>
      </c>
      <c r="B48" s="2"/>
      <c r="C48" s="2"/>
      <c r="D48" s="2"/>
      <c r="E48" s="2"/>
      <c r="F48" s="2"/>
      <c r="G48" s="4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0"/>
    </row>
    <row r="49" spans="1:21" ht="13.5" hidden="1" thickBot="1">
      <c r="A49" s="30" t="s">
        <v>306</v>
      </c>
      <c r="B49" s="2"/>
      <c r="C49" s="2"/>
      <c r="D49" s="2"/>
      <c r="E49" s="2"/>
      <c r="F49" s="2"/>
      <c r="G49" s="40"/>
      <c r="H49" s="6"/>
      <c r="I49" s="201" t="s">
        <v>287</v>
      </c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00"/>
    </row>
    <row r="50" spans="1:21" ht="13.5" thickBot="1">
      <c r="A50" s="97" t="s">
        <v>288</v>
      </c>
      <c r="B50" s="98" t="s">
        <v>289</v>
      </c>
      <c r="C50" s="98" t="s">
        <v>290</v>
      </c>
      <c r="D50" s="98" t="s">
        <v>291</v>
      </c>
      <c r="E50" s="98" t="s">
        <v>292</v>
      </c>
      <c r="F50" s="162"/>
      <c r="G50" s="35" t="s">
        <v>293</v>
      </c>
      <c r="H50" s="6"/>
      <c r="I50" s="16">
        <v>1</v>
      </c>
      <c r="J50" s="89">
        <v>2</v>
      </c>
      <c r="K50" s="16">
        <v>3</v>
      </c>
      <c r="L50" s="16">
        <v>4</v>
      </c>
      <c r="M50" s="16">
        <v>5</v>
      </c>
      <c r="N50" s="16">
        <v>6</v>
      </c>
      <c r="O50" s="16">
        <v>7</v>
      </c>
      <c r="P50" s="16">
        <v>8</v>
      </c>
      <c r="Q50" s="16">
        <v>9</v>
      </c>
      <c r="R50" s="16">
        <v>10</v>
      </c>
      <c r="S50" s="16">
        <v>11</v>
      </c>
      <c r="T50" s="16">
        <v>12</v>
      </c>
      <c r="U50" s="17">
        <v>13</v>
      </c>
    </row>
    <row r="51" spans="1:21" s="142" customFormat="1" ht="1.5" customHeight="1">
      <c r="A51" s="159" t="s">
        <v>307</v>
      </c>
      <c r="B51" s="39">
        <v>24</v>
      </c>
      <c r="C51" s="39">
        <v>9</v>
      </c>
      <c r="D51" s="39">
        <v>1</v>
      </c>
      <c r="E51" s="39">
        <v>36</v>
      </c>
      <c r="F51" s="38">
        <f aca="true" t="shared" si="2" ref="F51:F92">E51*D51</f>
        <v>36</v>
      </c>
      <c r="G51" s="56">
        <f aca="true" t="shared" si="3" ref="G51:G92">IF(I51="",0,E51)+IF(J51="",0,E51)+IF(K51="",0,E51)+IF(L51="",0,E51)+IF(M51="",0,E51)+IF(N51="",0,E51)+IF(O51="",0,E51)+IF(P51="",0,E51)+IF(Q51="",0,E51)+IF(R51="",0,E51)+IF(S51="",0,E51)+IF(T51="",0,E51)+IF(U51="",0,E51)+IF(V51="",0,E51)</f>
        <v>0</v>
      </c>
      <c r="H51" s="2"/>
      <c r="I51" s="38"/>
      <c r="J51" s="135"/>
      <c r="K51" s="2"/>
      <c r="L51" s="2"/>
      <c r="M51" s="2"/>
      <c r="N51" s="2"/>
      <c r="O51" s="2"/>
      <c r="P51" s="2"/>
      <c r="Q51" s="2"/>
      <c r="R51" s="2"/>
      <c r="S51" s="2"/>
      <c r="T51" s="2"/>
      <c r="U51" s="40"/>
    </row>
    <row r="52" spans="1:21" ht="12.75" hidden="1">
      <c r="A52" s="53" t="s">
        <v>307</v>
      </c>
      <c r="B52" s="39">
        <v>26</v>
      </c>
      <c r="C52" s="39">
        <v>9</v>
      </c>
      <c r="D52" s="39">
        <v>2</v>
      </c>
      <c r="E52" s="39">
        <v>36</v>
      </c>
      <c r="F52" s="38">
        <f t="shared" si="2"/>
        <v>72</v>
      </c>
      <c r="G52" s="20">
        <f t="shared" si="3"/>
        <v>0</v>
      </c>
      <c r="H52" s="6"/>
      <c r="I52" s="54"/>
      <c r="J52" s="9"/>
      <c r="K52" s="6"/>
      <c r="L52" s="6"/>
      <c r="M52" s="6"/>
      <c r="N52" s="6"/>
      <c r="O52" s="6"/>
      <c r="P52" s="6"/>
      <c r="Q52" s="6"/>
      <c r="R52" s="6"/>
      <c r="S52" s="6"/>
      <c r="T52" s="6"/>
      <c r="U52" s="10"/>
    </row>
    <row r="53" spans="1:21" ht="12.75" hidden="1">
      <c r="A53" s="53" t="s">
        <v>307</v>
      </c>
      <c r="B53" s="39">
        <v>28</v>
      </c>
      <c r="C53" s="39">
        <v>9</v>
      </c>
      <c r="D53" s="39">
        <v>1</v>
      </c>
      <c r="E53" s="39">
        <v>35</v>
      </c>
      <c r="F53" s="38">
        <f t="shared" si="2"/>
        <v>35</v>
      </c>
      <c r="G53" s="20">
        <f t="shared" si="3"/>
        <v>0</v>
      </c>
      <c r="H53" s="6"/>
      <c r="I53" s="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0"/>
    </row>
    <row r="54" spans="1:21" ht="12.75" hidden="1">
      <c r="A54" s="37" t="s">
        <v>307</v>
      </c>
      <c r="B54" s="38">
        <v>30</v>
      </c>
      <c r="C54" s="38">
        <v>9</v>
      </c>
      <c r="D54" s="38">
        <v>3</v>
      </c>
      <c r="E54" s="38">
        <v>36</v>
      </c>
      <c r="F54" s="38">
        <f t="shared" si="2"/>
        <v>108</v>
      </c>
      <c r="G54" s="20">
        <f t="shared" si="3"/>
        <v>0</v>
      </c>
      <c r="H54" s="6"/>
      <c r="I54" s="57"/>
      <c r="J54" s="9"/>
      <c r="K54" s="9"/>
      <c r="L54" s="6"/>
      <c r="M54" s="6"/>
      <c r="N54" s="6"/>
      <c r="O54" s="6"/>
      <c r="P54" s="6"/>
      <c r="Q54" s="6"/>
      <c r="R54" s="6"/>
      <c r="S54" s="6"/>
      <c r="T54" s="6"/>
      <c r="U54" s="10"/>
    </row>
    <row r="55" spans="1:21" ht="12.75" hidden="1">
      <c r="A55" s="37" t="s">
        <v>98</v>
      </c>
      <c r="B55" s="38">
        <v>31</v>
      </c>
      <c r="C55" s="38">
        <v>9</v>
      </c>
      <c r="D55" s="38">
        <v>1</v>
      </c>
      <c r="E55" s="38">
        <v>36</v>
      </c>
      <c r="F55" s="38">
        <f t="shared" si="2"/>
        <v>36</v>
      </c>
      <c r="G55" s="20">
        <f t="shared" si="3"/>
        <v>0</v>
      </c>
      <c r="H55" s="6"/>
      <c r="I55" s="5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0"/>
    </row>
    <row r="56" spans="1:21" ht="12.75" hidden="1">
      <c r="A56" s="37" t="s">
        <v>98</v>
      </c>
      <c r="B56" s="38">
        <v>33</v>
      </c>
      <c r="C56" s="38">
        <v>9</v>
      </c>
      <c r="D56" s="38">
        <v>1</v>
      </c>
      <c r="E56" s="38">
        <v>36</v>
      </c>
      <c r="F56" s="38">
        <f t="shared" si="2"/>
        <v>36</v>
      </c>
      <c r="G56" s="20">
        <f t="shared" si="3"/>
        <v>0</v>
      </c>
      <c r="H56" s="6"/>
      <c r="I56" s="5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0"/>
    </row>
    <row r="57" spans="1:21" ht="12.75" hidden="1">
      <c r="A57" s="37" t="s">
        <v>98</v>
      </c>
      <c r="B57" s="38">
        <v>35</v>
      </c>
      <c r="C57" s="38">
        <v>9</v>
      </c>
      <c r="D57" s="38">
        <v>1</v>
      </c>
      <c r="E57" s="38">
        <v>36</v>
      </c>
      <c r="F57" s="38">
        <f t="shared" si="2"/>
        <v>36</v>
      </c>
      <c r="G57" s="20">
        <f t="shared" si="3"/>
        <v>0</v>
      </c>
      <c r="H57" s="6"/>
      <c r="I57" s="5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0"/>
    </row>
    <row r="58" spans="1:21" ht="12.75" hidden="1">
      <c r="A58" s="37" t="s">
        <v>98</v>
      </c>
      <c r="B58" s="38">
        <v>37</v>
      </c>
      <c r="C58" s="38">
        <v>9</v>
      </c>
      <c r="D58" s="38">
        <v>1</v>
      </c>
      <c r="E58" s="38">
        <v>36</v>
      </c>
      <c r="F58" s="38">
        <f t="shared" si="2"/>
        <v>36</v>
      </c>
      <c r="G58" s="20">
        <f t="shared" si="3"/>
        <v>0</v>
      </c>
      <c r="H58" s="6"/>
      <c r="I58" s="57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0"/>
    </row>
    <row r="59" spans="1:21" ht="12.75" hidden="1">
      <c r="A59" s="37" t="s">
        <v>98</v>
      </c>
      <c r="B59" s="38">
        <v>39</v>
      </c>
      <c r="C59" s="38">
        <v>9</v>
      </c>
      <c r="D59" s="38">
        <v>1</v>
      </c>
      <c r="E59" s="38">
        <v>36</v>
      </c>
      <c r="F59" s="38">
        <f t="shared" si="2"/>
        <v>36</v>
      </c>
      <c r="G59" s="20">
        <f t="shared" si="3"/>
        <v>0</v>
      </c>
      <c r="H59" s="6"/>
      <c r="I59" s="57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0"/>
    </row>
    <row r="60" spans="1:21" ht="12.75" hidden="1">
      <c r="A60" s="37" t="s">
        <v>300</v>
      </c>
      <c r="B60" s="38">
        <v>68</v>
      </c>
      <c r="C60" s="38">
        <v>9</v>
      </c>
      <c r="D60" s="38">
        <v>1</v>
      </c>
      <c r="E60" s="38">
        <v>36</v>
      </c>
      <c r="F60" s="38">
        <f t="shared" si="2"/>
        <v>36</v>
      </c>
      <c r="G60" s="20">
        <f t="shared" si="3"/>
        <v>0</v>
      </c>
      <c r="H60" s="6"/>
      <c r="I60" s="57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0"/>
    </row>
    <row r="61" spans="1:21" ht="12.75" hidden="1">
      <c r="A61" s="37" t="s">
        <v>300</v>
      </c>
      <c r="B61" s="38">
        <v>70</v>
      </c>
      <c r="C61" s="38">
        <v>9</v>
      </c>
      <c r="D61" s="38">
        <v>1</v>
      </c>
      <c r="E61" s="38">
        <v>36</v>
      </c>
      <c r="F61" s="38">
        <f t="shared" si="2"/>
        <v>36</v>
      </c>
      <c r="G61" s="20">
        <f t="shared" si="3"/>
        <v>0</v>
      </c>
      <c r="H61" s="6"/>
      <c r="I61" s="57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0"/>
    </row>
    <row r="62" spans="1:21" ht="12.75" hidden="1">
      <c r="A62" s="37" t="s">
        <v>300</v>
      </c>
      <c r="B62" s="38">
        <v>72</v>
      </c>
      <c r="C62" s="38">
        <v>9</v>
      </c>
      <c r="D62" s="38">
        <v>1</v>
      </c>
      <c r="E62" s="38">
        <v>36</v>
      </c>
      <c r="F62" s="38">
        <f t="shared" si="2"/>
        <v>36</v>
      </c>
      <c r="G62" s="20">
        <f t="shared" si="3"/>
        <v>0</v>
      </c>
      <c r="H62" s="6"/>
      <c r="I62" s="54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0"/>
    </row>
    <row r="63" spans="1:21" ht="12.75" hidden="1">
      <c r="A63" s="37" t="s">
        <v>300</v>
      </c>
      <c r="B63" s="38">
        <v>78</v>
      </c>
      <c r="C63" s="38">
        <v>9</v>
      </c>
      <c r="D63" s="38">
        <v>9</v>
      </c>
      <c r="E63" s="38">
        <v>36</v>
      </c>
      <c r="F63" s="38">
        <f t="shared" si="2"/>
        <v>324</v>
      </c>
      <c r="G63" s="20">
        <f t="shared" si="3"/>
        <v>0</v>
      </c>
      <c r="H63" s="6"/>
      <c r="I63" s="57"/>
      <c r="J63" s="9"/>
      <c r="K63" s="9"/>
      <c r="L63" s="9"/>
      <c r="M63" s="9"/>
      <c r="N63" s="9"/>
      <c r="O63" s="9"/>
      <c r="P63" s="9"/>
      <c r="Q63" s="9"/>
      <c r="R63" s="6"/>
      <c r="S63" s="6"/>
      <c r="T63" s="6"/>
      <c r="U63" s="10"/>
    </row>
    <row r="64" spans="1:21" ht="12.75" hidden="1">
      <c r="A64" s="37" t="s">
        <v>300</v>
      </c>
      <c r="B64" s="38">
        <v>80</v>
      </c>
      <c r="C64" s="38">
        <v>9</v>
      </c>
      <c r="D64" s="38">
        <v>9</v>
      </c>
      <c r="E64" s="38">
        <v>36</v>
      </c>
      <c r="F64" s="38">
        <f t="shared" si="2"/>
        <v>324</v>
      </c>
      <c r="G64" s="20">
        <f t="shared" si="3"/>
        <v>0</v>
      </c>
      <c r="H64" s="6"/>
      <c r="I64" s="57"/>
      <c r="J64" s="9"/>
      <c r="K64" s="9"/>
      <c r="L64" s="9"/>
      <c r="M64" s="9"/>
      <c r="N64" s="9"/>
      <c r="O64" s="9"/>
      <c r="P64" s="9"/>
      <c r="Q64" s="9"/>
      <c r="R64" s="6"/>
      <c r="S64" s="6"/>
      <c r="T64" s="6"/>
      <c r="U64" s="10"/>
    </row>
    <row r="65" spans="1:21" ht="12.75" hidden="1">
      <c r="A65" s="37" t="s">
        <v>300</v>
      </c>
      <c r="B65" s="38">
        <v>117</v>
      </c>
      <c r="C65" s="38">
        <v>9</v>
      </c>
      <c r="D65" s="38">
        <v>1</v>
      </c>
      <c r="E65" s="38">
        <v>36</v>
      </c>
      <c r="F65" s="38">
        <f t="shared" si="2"/>
        <v>36</v>
      </c>
      <c r="G65" s="20">
        <f t="shared" si="3"/>
        <v>0</v>
      </c>
      <c r="H65" s="6"/>
      <c r="I65" s="57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0"/>
    </row>
    <row r="66" spans="1:21" ht="12.75" hidden="1">
      <c r="A66" s="37" t="s">
        <v>300</v>
      </c>
      <c r="B66" s="38">
        <v>119</v>
      </c>
      <c r="C66" s="38">
        <v>9</v>
      </c>
      <c r="D66" s="38">
        <v>1</v>
      </c>
      <c r="E66" s="38">
        <v>36</v>
      </c>
      <c r="F66" s="38">
        <f t="shared" si="2"/>
        <v>36</v>
      </c>
      <c r="G66" s="20">
        <f t="shared" si="3"/>
        <v>0</v>
      </c>
      <c r="H66" s="6"/>
      <c r="I66" s="5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0"/>
    </row>
    <row r="67" spans="1:21" ht="12.75" hidden="1">
      <c r="A67" s="37" t="s">
        <v>300</v>
      </c>
      <c r="B67" s="38">
        <v>123</v>
      </c>
      <c r="C67" s="38">
        <v>9</v>
      </c>
      <c r="D67" s="38">
        <v>1</v>
      </c>
      <c r="E67" s="38">
        <v>36</v>
      </c>
      <c r="F67" s="38">
        <f t="shared" si="2"/>
        <v>36</v>
      </c>
      <c r="G67" s="20">
        <f t="shared" si="3"/>
        <v>0</v>
      </c>
      <c r="H67" s="6"/>
      <c r="I67" s="54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0"/>
    </row>
    <row r="68" spans="1:21" ht="12.75" hidden="1">
      <c r="A68" s="37" t="s">
        <v>300</v>
      </c>
      <c r="B68" s="38">
        <v>74</v>
      </c>
      <c r="C68" s="38">
        <v>9</v>
      </c>
      <c r="D68" s="38">
        <v>2</v>
      </c>
      <c r="E68" s="38">
        <v>72</v>
      </c>
      <c r="F68" s="38">
        <f t="shared" si="2"/>
        <v>144</v>
      </c>
      <c r="G68" s="20">
        <f t="shared" si="3"/>
        <v>0</v>
      </c>
      <c r="H68" s="6"/>
      <c r="I68" s="9"/>
      <c r="J68" s="9"/>
      <c r="K68" s="6"/>
      <c r="L68" s="6"/>
      <c r="M68" s="6"/>
      <c r="N68" s="6"/>
      <c r="O68" s="6"/>
      <c r="P68" s="6"/>
      <c r="Q68" s="6"/>
      <c r="R68" s="6"/>
      <c r="S68" s="6"/>
      <c r="T68" s="6"/>
      <c r="U68" s="10"/>
    </row>
    <row r="69" spans="1:21" ht="12.75" hidden="1">
      <c r="A69" s="37" t="s">
        <v>300</v>
      </c>
      <c r="B69" s="38" t="s">
        <v>308</v>
      </c>
      <c r="C69" s="38">
        <v>9</v>
      </c>
      <c r="D69" s="38">
        <v>1</v>
      </c>
      <c r="E69" s="38">
        <v>72</v>
      </c>
      <c r="F69" s="38">
        <f t="shared" si="2"/>
        <v>72</v>
      </c>
      <c r="G69" s="20">
        <f t="shared" si="3"/>
        <v>0</v>
      </c>
      <c r="H69" s="6"/>
      <c r="I69" s="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0"/>
    </row>
    <row r="70" spans="1:21" ht="12.75" hidden="1">
      <c r="A70" s="37" t="s">
        <v>300</v>
      </c>
      <c r="B70" s="38">
        <v>76</v>
      </c>
      <c r="C70" s="38">
        <v>9</v>
      </c>
      <c r="D70" s="38">
        <v>3</v>
      </c>
      <c r="E70" s="38">
        <v>36</v>
      </c>
      <c r="F70" s="38">
        <f t="shared" si="2"/>
        <v>108</v>
      </c>
      <c r="G70" s="20">
        <f t="shared" si="3"/>
        <v>0</v>
      </c>
      <c r="H70" s="6"/>
      <c r="I70" s="57"/>
      <c r="J70" s="9"/>
      <c r="K70" s="9"/>
      <c r="L70" s="6"/>
      <c r="M70" s="6"/>
      <c r="N70" s="6"/>
      <c r="O70" s="6"/>
      <c r="P70" s="6"/>
      <c r="Q70" s="6"/>
      <c r="R70" s="6"/>
      <c r="S70" s="6"/>
      <c r="T70" s="6"/>
      <c r="U70" s="10"/>
    </row>
    <row r="71" spans="1:21" ht="12.75" hidden="1">
      <c r="A71" s="37" t="s">
        <v>309</v>
      </c>
      <c r="B71" s="38" t="s">
        <v>310</v>
      </c>
      <c r="C71" s="38">
        <v>9</v>
      </c>
      <c r="D71" s="38">
        <v>1</v>
      </c>
      <c r="E71" s="38">
        <v>36</v>
      </c>
      <c r="F71" s="38">
        <f t="shared" si="2"/>
        <v>36</v>
      </c>
      <c r="G71" s="20">
        <f t="shared" si="3"/>
        <v>0</v>
      </c>
      <c r="H71" s="6"/>
      <c r="I71" s="57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0"/>
    </row>
    <row r="72" spans="1:21" ht="12.75" hidden="1">
      <c r="A72" s="37" t="s">
        <v>309</v>
      </c>
      <c r="B72" s="38">
        <v>29</v>
      </c>
      <c r="C72" s="38">
        <v>5</v>
      </c>
      <c r="D72" s="38">
        <v>3</v>
      </c>
      <c r="E72" s="38">
        <v>20</v>
      </c>
      <c r="F72" s="38">
        <f t="shared" si="2"/>
        <v>60</v>
      </c>
      <c r="G72" s="20">
        <f t="shared" si="3"/>
        <v>0</v>
      </c>
      <c r="H72" s="6"/>
      <c r="I72" s="54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0"/>
    </row>
    <row r="73" spans="1:21" ht="12.75" hidden="1">
      <c r="A73" s="37" t="s">
        <v>309</v>
      </c>
      <c r="B73" s="38">
        <v>37</v>
      </c>
      <c r="C73" s="38">
        <v>9</v>
      </c>
      <c r="D73" s="38">
        <v>3</v>
      </c>
      <c r="E73" s="38">
        <v>36</v>
      </c>
      <c r="F73" s="38">
        <f t="shared" si="2"/>
        <v>108</v>
      </c>
      <c r="G73" s="20">
        <f t="shared" si="3"/>
        <v>0</v>
      </c>
      <c r="H73" s="6"/>
      <c r="I73" s="57"/>
      <c r="J73" s="9"/>
      <c r="K73" s="9"/>
      <c r="L73" s="6"/>
      <c r="M73" s="6"/>
      <c r="N73" s="6"/>
      <c r="O73" s="6"/>
      <c r="P73" s="6"/>
      <c r="Q73" s="6"/>
      <c r="R73" s="6"/>
      <c r="S73" s="6"/>
      <c r="T73" s="6"/>
      <c r="U73" s="10"/>
    </row>
    <row r="74" spans="1:21" ht="12.75" hidden="1">
      <c r="A74" s="37" t="s">
        <v>309</v>
      </c>
      <c r="B74" s="38">
        <v>27</v>
      </c>
      <c r="C74" s="38">
        <v>9</v>
      </c>
      <c r="D74" s="38">
        <v>1</v>
      </c>
      <c r="E74" s="38">
        <v>54</v>
      </c>
      <c r="F74" s="38">
        <f t="shared" si="2"/>
        <v>54</v>
      </c>
      <c r="G74" s="20">
        <f t="shared" si="3"/>
        <v>0</v>
      </c>
      <c r="H74" s="6"/>
      <c r="I74" s="54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0"/>
    </row>
    <row r="75" spans="1:21" ht="12.75">
      <c r="A75" s="37" t="s">
        <v>311</v>
      </c>
      <c r="B75" s="38">
        <v>11</v>
      </c>
      <c r="C75" s="38">
        <v>9</v>
      </c>
      <c r="D75" s="38">
        <v>4</v>
      </c>
      <c r="E75" s="38">
        <v>36</v>
      </c>
      <c r="F75" s="38">
        <f t="shared" si="2"/>
        <v>144</v>
      </c>
      <c r="G75" s="20">
        <f t="shared" si="3"/>
        <v>144</v>
      </c>
      <c r="H75" s="6"/>
      <c r="I75" s="9" t="s">
        <v>415</v>
      </c>
      <c r="J75" s="55" t="s">
        <v>415</v>
      </c>
      <c r="K75" s="55" t="s">
        <v>415</v>
      </c>
      <c r="L75" s="41" t="s">
        <v>415</v>
      </c>
      <c r="M75" s="6"/>
      <c r="N75" s="6"/>
      <c r="O75" s="6"/>
      <c r="P75" s="6"/>
      <c r="Q75" s="6"/>
      <c r="R75" s="6"/>
      <c r="S75" s="6"/>
      <c r="T75" s="6"/>
      <c r="U75" s="10"/>
    </row>
    <row r="76" spans="1:21" ht="12.75">
      <c r="A76" s="37" t="s">
        <v>311</v>
      </c>
      <c r="B76" s="38">
        <v>13</v>
      </c>
      <c r="C76" s="38">
        <v>9</v>
      </c>
      <c r="D76" s="38">
        <v>6</v>
      </c>
      <c r="E76" s="38">
        <v>36</v>
      </c>
      <c r="F76" s="38">
        <f t="shared" si="2"/>
        <v>216</v>
      </c>
      <c r="G76" s="20">
        <f t="shared" si="3"/>
        <v>216</v>
      </c>
      <c r="H76" s="6"/>
      <c r="I76" s="160" t="s">
        <v>415</v>
      </c>
      <c r="J76" s="9" t="s">
        <v>415</v>
      </c>
      <c r="K76" s="9" t="s">
        <v>415</v>
      </c>
      <c r="L76" s="9" t="s">
        <v>415</v>
      </c>
      <c r="M76" s="9" t="s">
        <v>415</v>
      </c>
      <c r="N76" s="9" t="s">
        <v>415</v>
      </c>
      <c r="O76" s="6"/>
      <c r="P76" s="6"/>
      <c r="Q76" s="6"/>
      <c r="R76" s="6"/>
      <c r="S76" s="6"/>
      <c r="T76" s="6"/>
      <c r="U76" s="10"/>
    </row>
    <row r="77" spans="1:21" ht="12.75">
      <c r="A77" s="37" t="s">
        <v>311</v>
      </c>
      <c r="B77" s="38">
        <v>6</v>
      </c>
      <c r="C77" s="38">
        <v>9</v>
      </c>
      <c r="D77" s="38">
        <v>1</v>
      </c>
      <c r="E77" s="38">
        <v>36</v>
      </c>
      <c r="F77" s="38">
        <f t="shared" si="2"/>
        <v>36</v>
      </c>
      <c r="G77" s="20">
        <f t="shared" si="3"/>
        <v>36</v>
      </c>
      <c r="H77" s="6"/>
      <c r="I77" s="57" t="s">
        <v>415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0"/>
    </row>
    <row r="78" spans="1:21" ht="12.75">
      <c r="A78" s="37" t="s">
        <v>307</v>
      </c>
      <c r="B78" s="38">
        <v>28</v>
      </c>
      <c r="C78" s="38">
        <v>9</v>
      </c>
      <c r="D78" s="38">
        <v>1</v>
      </c>
      <c r="E78" s="38">
        <v>36</v>
      </c>
      <c r="F78" s="38">
        <f t="shared" si="2"/>
        <v>36</v>
      </c>
      <c r="G78" s="20">
        <f t="shared" si="3"/>
        <v>36</v>
      </c>
      <c r="H78" s="6"/>
      <c r="I78" s="57" t="s">
        <v>415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0"/>
    </row>
    <row r="79" spans="1:21" ht="12.75">
      <c r="A79" s="37" t="s">
        <v>307</v>
      </c>
      <c r="B79" s="38">
        <v>24</v>
      </c>
      <c r="C79" s="38">
        <v>9</v>
      </c>
      <c r="D79" s="38">
        <v>1</v>
      </c>
      <c r="E79" s="38">
        <v>36</v>
      </c>
      <c r="F79" s="38">
        <f t="shared" si="2"/>
        <v>36</v>
      </c>
      <c r="G79" s="20">
        <f t="shared" si="3"/>
        <v>36</v>
      </c>
      <c r="H79" s="6"/>
      <c r="I79" s="57" t="s">
        <v>415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0"/>
    </row>
    <row r="80" spans="1:21" ht="12.75">
      <c r="A80" s="37" t="s">
        <v>312</v>
      </c>
      <c r="B80" s="38">
        <v>9</v>
      </c>
      <c r="C80" s="38">
        <v>9</v>
      </c>
      <c r="D80" s="38">
        <v>1</v>
      </c>
      <c r="E80" s="38">
        <v>36</v>
      </c>
      <c r="F80" s="38">
        <f t="shared" si="2"/>
        <v>36</v>
      </c>
      <c r="G80" s="20">
        <f t="shared" si="3"/>
        <v>36</v>
      </c>
      <c r="H80" s="6"/>
      <c r="I80" s="57" t="s">
        <v>415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0"/>
    </row>
    <row r="81" spans="1:21" ht="12.75">
      <c r="A81" s="37" t="s">
        <v>313</v>
      </c>
      <c r="B81" s="38">
        <v>18</v>
      </c>
      <c r="C81" s="38">
        <v>9</v>
      </c>
      <c r="D81" s="38">
        <v>3</v>
      </c>
      <c r="E81" s="38">
        <v>36</v>
      </c>
      <c r="F81" s="38">
        <f t="shared" si="2"/>
        <v>108</v>
      </c>
      <c r="G81" s="20">
        <v>17</v>
      </c>
      <c r="H81" s="6"/>
      <c r="I81" s="57">
        <v>17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0"/>
    </row>
    <row r="82" spans="1:21" ht="12.75">
      <c r="A82" s="37" t="s">
        <v>314</v>
      </c>
      <c r="B82" s="38">
        <v>21</v>
      </c>
      <c r="C82" s="38">
        <v>5</v>
      </c>
      <c r="D82" s="38">
        <v>1</v>
      </c>
      <c r="E82" s="38">
        <v>19</v>
      </c>
      <c r="F82" s="38">
        <f t="shared" si="2"/>
        <v>19</v>
      </c>
      <c r="G82" s="20">
        <f t="shared" si="3"/>
        <v>19</v>
      </c>
      <c r="H82" s="6"/>
      <c r="I82" s="57" t="s">
        <v>415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0"/>
    </row>
    <row r="83" spans="1:21" ht="12.75">
      <c r="A83" s="37" t="s">
        <v>312</v>
      </c>
      <c r="B83" s="38">
        <v>15</v>
      </c>
      <c r="C83" s="38">
        <v>7</v>
      </c>
      <c r="D83" s="38">
        <v>1</v>
      </c>
      <c r="E83" s="38">
        <v>28</v>
      </c>
      <c r="F83" s="38">
        <f t="shared" si="2"/>
        <v>28</v>
      </c>
      <c r="G83" s="20">
        <f t="shared" si="3"/>
        <v>28</v>
      </c>
      <c r="H83" s="6"/>
      <c r="I83" s="57" t="s">
        <v>415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0"/>
    </row>
    <row r="84" spans="1:21" ht="12.75">
      <c r="A84" s="37" t="s">
        <v>314</v>
      </c>
      <c r="B84" s="38">
        <v>1</v>
      </c>
      <c r="C84" s="38">
        <v>9</v>
      </c>
      <c r="D84" s="38">
        <v>1</v>
      </c>
      <c r="E84" s="38">
        <v>36</v>
      </c>
      <c r="F84" s="38">
        <f t="shared" si="2"/>
        <v>36</v>
      </c>
      <c r="G84" s="20">
        <f t="shared" si="3"/>
        <v>36</v>
      </c>
      <c r="H84" s="6"/>
      <c r="I84" s="57" t="s">
        <v>415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0"/>
    </row>
    <row r="85" spans="1:21" ht="12.75">
      <c r="A85" s="37" t="s">
        <v>314</v>
      </c>
      <c r="B85" s="38">
        <v>3</v>
      </c>
      <c r="C85" s="38">
        <v>9</v>
      </c>
      <c r="D85" s="38">
        <v>1</v>
      </c>
      <c r="E85" s="38">
        <v>36</v>
      </c>
      <c r="F85" s="38">
        <f t="shared" si="2"/>
        <v>36</v>
      </c>
      <c r="G85" s="20">
        <f t="shared" si="3"/>
        <v>36</v>
      </c>
      <c r="H85" s="6"/>
      <c r="I85" s="57" t="s">
        <v>415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0"/>
    </row>
    <row r="86" spans="1:21" ht="12.75">
      <c r="A86" s="37" t="s">
        <v>314</v>
      </c>
      <c r="B86" s="38">
        <v>5</v>
      </c>
      <c r="C86" s="38">
        <v>10</v>
      </c>
      <c r="D86" s="38">
        <v>1</v>
      </c>
      <c r="E86" s="38">
        <v>40</v>
      </c>
      <c r="F86" s="38">
        <f t="shared" si="2"/>
        <v>40</v>
      </c>
      <c r="G86" s="20">
        <f t="shared" si="3"/>
        <v>40</v>
      </c>
      <c r="H86" s="6"/>
      <c r="I86" s="57" t="s">
        <v>415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0"/>
    </row>
    <row r="87" spans="1:21" ht="12.75">
      <c r="A87" s="37" t="s">
        <v>314</v>
      </c>
      <c r="B87" s="38">
        <v>7</v>
      </c>
      <c r="C87" s="38">
        <v>10</v>
      </c>
      <c r="D87" s="38">
        <v>1</v>
      </c>
      <c r="E87" s="38">
        <v>40</v>
      </c>
      <c r="F87" s="38">
        <f t="shared" si="2"/>
        <v>40</v>
      </c>
      <c r="G87" s="20">
        <f t="shared" si="3"/>
        <v>40</v>
      </c>
      <c r="H87" s="6"/>
      <c r="I87" s="54" t="s">
        <v>415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0"/>
    </row>
    <row r="88" spans="1:21" ht="12.75">
      <c r="A88" s="37" t="s">
        <v>314</v>
      </c>
      <c r="B88" s="38">
        <v>9</v>
      </c>
      <c r="C88" s="38">
        <v>10</v>
      </c>
      <c r="D88" s="38">
        <v>2</v>
      </c>
      <c r="E88" s="38">
        <v>40</v>
      </c>
      <c r="F88" s="38">
        <f t="shared" si="2"/>
        <v>80</v>
      </c>
      <c r="G88" s="20">
        <f t="shared" si="3"/>
        <v>80</v>
      </c>
      <c r="H88" s="6"/>
      <c r="I88" s="57" t="s">
        <v>415</v>
      </c>
      <c r="J88" s="9" t="s">
        <v>415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10"/>
    </row>
    <row r="89" spans="1:21" ht="12.75">
      <c r="A89" s="37" t="s">
        <v>314</v>
      </c>
      <c r="B89" s="38">
        <v>15</v>
      </c>
      <c r="C89" s="38">
        <v>10</v>
      </c>
      <c r="D89" s="38">
        <v>2</v>
      </c>
      <c r="E89" s="38">
        <v>40</v>
      </c>
      <c r="F89" s="38">
        <f t="shared" si="2"/>
        <v>80</v>
      </c>
      <c r="G89" s="20">
        <f t="shared" si="3"/>
        <v>80</v>
      </c>
      <c r="H89" s="6"/>
      <c r="I89" s="57" t="s">
        <v>415</v>
      </c>
      <c r="J89" s="9" t="s">
        <v>415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10"/>
    </row>
    <row r="90" spans="1:21" ht="12.75">
      <c r="A90" s="37" t="s">
        <v>314</v>
      </c>
      <c r="B90" s="38">
        <v>17</v>
      </c>
      <c r="C90" s="38">
        <v>5</v>
      </c>
      <c r="D90" s="38">
        <v>2</v>
      </c>
      <c r="E90" s="38">
        <v>20</v>
      </c>
      <c r="F90" s="38">
        <f t="shared" si="2"/>
        <v>40</v>
      </c>
      <c r="G90" s="20">
        <f t="shared" si="3"/>
        <v>40</v>
      </c>
      <c r="H90" s="6"/>
      <c r="I90" s="57" t="s">
        <v>415</v>
      </c>
      <c r="J90" s="9" t="s">
        <v>415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10"/>
    </row>
    <row r="91" spans="1:21" ht="12.75">
      <c r="A91" s="37" t="s">
        <v>314</v>
      </c>
      <c r="B91" s="38">
        <v>19</v>
      </c>
      <c r="C91" s="38">
        <v>9</v>
      </c>
      <c r="D91" s="38">
        <v>2</v>
      </c>
      <c r="E91" s="38">
        <v>36</v>
      </c>
      <c r="F91" s="38">
        <f t="shared" si="2"/>
        <v>72</v>
      </c>
      <c r="G91" s="20">
        <f t="shared" si="3"/>
        <v>72</v>
      </c>
      <c r="H91" s="6"/>
      <c r="I91" s="57" t="s">
        <v>415</v>
      </c>
      <c r="J91" s="9" t="s">
        <v>415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10"/>
    </row>
    <row r="92" spans="1:21" ht="13.5" thickBot="1">
      <c r="A92" s="58" t="s">
        <v>314</v>
      </c>
      <c r="B92" s="59">
        <v>23</v>
      </c>
      <c r="C92" s="59">
        <v>9</v>
      </c>
      <c r="D92" s="59">
        <v>2</v>
      </c>
      <c r="E92" s="59">
        <v>36</v>
      </c>
      <c r="F92" s="59">
        <f t="shared" si="2"/>
        <v>72</v>
      </c>
      <c r="G92" s="161">
        <f t="shared" si="3"/>
        <v>72</v>
      </c>
      <c r="H92" s="61"/>
      <c r="I92" s="62" t="s">
        <v>415</v>
      </c>
      <c r="J92" s="9" t="s">
        <v>415</v>
      </c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25"/>
    </row>
    <row r="93" spans="1:7" ht="13.5" thickBot="1">
      <c r="A93" s="30" t="s">
        <v>315</v>
      </c>
      <c r="B93" s="2"/>
      <c r="C93" s="2"/>
      <c r="D93" s="2"/>
      <c r="E93" s="2"/>
      <c r="F93" s="40">
        <f>SUM(F75:F92)</f>
        <v>1155</v>
      </c>
      <c r="G93" s="40">
        <f>SUM(G52:G92)</f>
        <v>1064</v>
      </c>
    </row>
    <row r="94" spans="1:21" ht="12" customHeight="1">
      <c r="A94" s="26" t="s">
        <v>316</v>
      </c>
      <c r="B94" s="27" t="s">
        <v>413</v>
      </c>
      <c r="C94" s="49"/>
      <c r="D94" s="49"/>
      <c r="E94" s="49"/>
      <c r="F94" s="49"/>
      <c r="G94" s="50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2"/>
    </row>
    <row r="95" spans="1:21" ht="12.75" hidden="1">
      <c r="A95" s="63" t="s">
        <v>317</v>
      </c>
      <c r="B95" s="2"/>
      <c r="C95" s="2"/>
      <c r="D95" s="2"/>
      <c r="E95" s="2"/>
      <c r="F95" s="2"/>
      <c r="G95" s="40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0"/>
    </row>
    <row r="96" spans="1:21" ht="12.75" hidden="1">
      <c r="A96" s="63" t="s">
        <v>318</v>
      </c>
      <c r="B96" s="2"/>
      <c r="C96" s="2"/>
      <c r="D96" s="2"/>
      <c r="E96" s="2"/>
      <c r="F96" s="2"/>
      <c r="G96" s="40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10"/>
    </row>
    <row r="97" spans="1:21" ht="12.75" hidden="1">
      <c r="A97" s="63" t="s">
        <v>319</v>
      </c>
      <c r="B97" s="2" t="s">
        <v>320</v>
      </c>
      <c r="C97" s="2"/>
      <c r="D97" s="2"/>
      <c r="E97" s="2"/>
      <c r="F97" s="2"/>
      <c r="G97" s="40"/>
      <c r="H97" s="6"/>
      <c r="I97" s="201" t="s">
        <v>287</v>
      </c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200"/>
    </row>
    <row r="98" spans="1:21" ht="12.75">
      <c r="A98" s="64" t="s">
        <v>288</v>
      </c>
      <c r="B98" s="16" t="s">
        <v>289</v>
      </c>
      <c r="C98" s="16" t="s">
        <v>290</v>
      </c>
      <c r="D98" s="16" t="s">
        <v>291</v>
      </c>
      <c r="E98" s="16" t="s">
        <v>292</v>
      </c>
      <c r="F98" s="16"/>
      <c r="G98" s="16" t="s">
        <v>293</v>
      </c>
      <c r="I98" s="16">
        <v>1</v>
      </c>
      <c r="J98" s="16">
        <v>2</v>
      </c>
      <c r="K98" s="16">
        <v>3</v>
      </c>
      <c r="L98" s="16">
        <v>4</v>
      </c>
      <c r="M98" s="16">
        <v>5</v>
      </c>
      <c r="N98" s="16">
        <v>6</v>
      </c>
      <c r="O98" s="16">
        <v>7</v>
      </c>
      <c r="P98" s="16">
        <v>8</v>
      </c>
      <c r="Q98" s="16">
        <v>9</v>
      </c>
      <c r="R98" s="16">
        <v>10</v>
      </c>
      <c r="S98" s="16">
        <v>11</v>
      </c>
      <c r="T98" s="16">
        <v>12</v>
      </c>
      <c r="U98" s="17">
        <v>13</v>
      </c>
    </row>
    <row r="99" spans="1:21" ht="12.75">
      <c r="A99" s="65" t="s">
        <v>321</v>
      </c>
      <c r="B99" s="38">
        <v>20</v>
      </c>
      <c r="C99" s="38">
        <v>9</v>
      </c>
      <c r="D99" s="38">
        <v>1</v>
      </c>
      <c r="E99" s="38">
        <v>36</v>
      </c>
      <c r="F99" s="38">
        <f aca="true" t="shared" si="4" ref="F99:F112">E99*D99</f>
        <v>36</v>
      </c>
      <c r="G99" s="20">
        <f aca="true" t="shared" si="5" ref="G99:G112">IF(I99="",0,E99)+IF(J99="",0,E99)+IF(K99="",0,E99)+IF(L99="",0,E99)+IF(M99="",0,E99)+IF(N99="",0,E99)+IF(O99="",0,E99)+IF(P99="",0,E99)+IF(Q99="",0,E99)+IF(R99="",0,E99)+IF(S99="",0,E99)+IF(T99="",0,E99)+IF(U99="",0,E99)+IF(V99="",0,E99)</f>
        <v>0</v>
      </c>
      <c r="H99" s="6"/>
      <c r="I99" s="5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0"/>
    </row>
    <row r="100" spans="1:21" ht="12.75">
      <c r="A100" s="65" t="s">
        <v>322</v>
      </c>
      <c r="B100" s="38">
        <v>6</v>
      </c>
      <c r="C100" s="38">
        <v>9</v>
      </c>
      <c r="D100" s="38">
        <v>4</v>
      </c>
      <c r="E100" s="38">
        <v>36</v>
      </c>
      <c r="F100" s="38">
        <f t="shared" si="4"/>
        <v>144</v>
      </c>
      <c r="G100" s="20">
        <v>64</v>
      </c>
      <c r="H100" s="6"/>
      <c r="I100" s="55"/>
      <c r="J100" s="55"/>
      <c r="K100" s="55">
        <v>28</v>
      </c>
      <c r="L100" s="55" t="s">
        <v>415</v>
      </c>
      <c r="M100" s="6"/>
      <c r="N100" s="6"/>
      <c r="O100" s="6"/>
      <c r="P100" s="6"/>
      <c r="Q100" s="6"/>
      <c r="R100" s="6"/>
      <c r="S100" s="6"/>
      <c r="T100" s="6"/>
      <c r="U100" s="10"/>
    </row>
    <row r="101" spans="1:21" ht="12.75">
      <c r="A101" s="65" t="s">
        <v>322</v>
      </c>
      <c r="B101" s="38">
        <v>8</v>
      </c>
      <c r="C101" s="38">
        <v>9</v>
      </c>
      <c r="D101" s="38">
        <v>5</v>
      </c>
      <c r="E101" s="38">
        <v>36</v>
      </c>
      <c r="F101" s="38">
        <f t="shared" si="4"/>
        <v>180</v>
      </c>
      <c r="G101" s="20">
        <f t="shared" si="5"/>
        <v>180</v>
      </c>
      <c r="H101" s="6"/>
      <c r="I101" s="9" t="s">
        <v>415</v>
      </c>
      <c r="J101" s="9" t="s">
        <v>415</v>
      </c>
      <c r="K101" s="9" t="s">
        <v>415</v>
      </c>
      <c r="L101" s="9" t="s">
        <v>415</v>
      </c>
      <c r="M101" s="9" t="s">
        <v>415</v>
      </c>
      <c r="N101" s="6"/>
      <c r="O101" s="6"/>
      <c r="P101" s="6"/>
      <c r="Q101" s="6"/>
      <c r="R101" s="6"/>
      <c r="S101" s="6"/>
      <c r="T101" s="6"/>
      <c r="U101" s="10"/>
    </row>
    <row r="102" spans="1:21" ht="12.75">
      <c r="A102" s="65" t="s">
        <v>322</v>
      </c>
      <c r="B102" s="38" t="s">
        <v>323</v>
      </c>
      <c r="C102" s="38">
        <v>9</v>
      </c>
      <c r="D102" s="38">
        <v>5</v>
      </c>
      <c r="E102" s="38">
        <v>36</v>
      </c>
      <c r="F102" s="38">
        <f t="shared" si="4"/>
        <v>180</v>
      </c>
      <c r="G102" s="20">
        <f t="shared" si="5"/>
        <v>180</v>
      </c>
      <c r="H102" s="6"/>
      <c r="I102" s="9" t="s">
        <v>415</v>
      </c>
      <c r="J102" s="9" t="s">
        <v>415</v>
      </c>
      <c r="K102" s="9" t="s">
        <v>415</v>
      </c>
      <c r="L102" s="9" t="s">
        <v>415</v>
      </c>
      <c r="M102" s="9" t="s">
        <v>415</v>
      </c>
      <c r="N102" s="6"/>
      <c r="O102" s="6"/>
      <c r="P102" s="6"/>
      <c r="Q102" s="6"/>
      <c r="R102" s="6"/>
      <c r="S102" s="6"/>
      <c r="T102" s="6"/>
      <c r="U102" s="10"/>
    </row>
    <row r="103" spans="1:21" ht="12.75">
      <c r="A103" s="65" t="s">
        <v>322</v>
      </c>
      <c r="B103" s="38" t="s">
        <v>324</v>
      </c>
      <c r="C103" s="38">
        <v>9</v>
      </c>
      <c r="D103" s="38">
        <v>3</v>
      </c>
      <c r="E103" s="38">
        <v>36</v>
      </c>
      <c r="F103" s="38">
        <f t="shared" si="4"/>
        <v>108</v>
      </c>
      <c r="G103" s="20">
        <f t="shared" si="5"/>
        <v>108</v>
      </c>
      <c r="H103" s="6"/>
      <c r="I103" s="9" t="s">
        <v>415</v>
      </c>
      <c r="J103" s="9" t="s">
        <v>415</v>
      </c>
      <c r="K103" s="9" t="s">
        <v>415</v>
      </c>
      <c r="L103" s="6"/>
      <c r="M103" s="6"/>
      <c r="N103" s="6"/>
      <c r="O103" s="6"/>
      <c r="P103" s="6"/>
      <c r="Q103" s="6"/>
      <c r="R103" s="6"/>
      <c r="S103" s="6"/>
      <c r="T103" s="6"/>
      <c r="U103" s="10"/>
    </row>
    <row r="104" spans="1:21" ht="12.75">
      <c r="A104" s="65" t="s">
        <v>322</v>
      </c>
      <c r="B104" s="38">
        <v>12</v>
      </c>
      <c r="C104" s="38">
        <v>9</v>
      </c>
      <c r="D104" s="38">
        <v>1</v>
      </c>
      <c r="E104" s="38">
        <v>36</v>
      </c>
      <c r="F104" s="38">
        <f t="shared" si="4"/>
        <v>36</v>
      </c>
      <c r="G104" s="20">
        <f t="shared" si="5"/>
        <v>0</v>
      </c>
      <c r="H104" s="6"/>
      <c r="I104" s="9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10"/>
    </row>
    <row r="105" spans="1:21" ht="12.75">
      <c r="A105" s="65" t="s">
        <v>322</v>
      </c>
      <c r="B105" s="38">
        <v>14</v>
      </c>
      <c r="C105" s="38">
        <v>9</v>
      </c>
      <c r="D105" s="38">
        <v>1</v>
      </c>
      <c r="E105" s="38">
        <v>36</v>
      </c>
      <c r="F105" s="38">
        <f t="shared" si="4"/>
        <v>36</v>
      </c>
      <c r="G105" s="20">
        <f t="shared" si="5"/>
        <v>36</v>
      </c>
      <c r="H105" s="6"/>
      <c r="I105" s="9" t="s">
        <v>415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10"/>
    </row>
    <row r="106" spans="1:21" ht="12.75">
      <c r="A106" s="65" t="s">
        <v>322</v>
      </c>
      <c r="B106" s="38">
        <v>16</v>
      </c>
      <c r="C106" s="38">
        <v>9</v>
      </c>
      <c r="D106" s="38">
        <v>1</v>
      </c>
      <c r="E106" s="38">
        <v>36</v>
      </c>
      <c r="F106" s="38">
        <f t="shared" si="4"/>
        <v>36</v>
      </c>
      <c r="G106" s="20">
        <f t="shared" si="5"/>
        <v>36</v>
      </c>
      <c r="H106" s="6"/>
      <c r="I106" s="9" t="s">
        <v>415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10"/>
    </row>
    <row r="107" spans="1:21" ht="12.75">
      <c r="A107" s="65" t="s">
        <v>322</v>
      </c>
      <c r="B107" s="38">
        <v>18</v>
      </c>
      <c r="C107" s="38">
        <v>9</v>
      </c>
      <c r="D107" s="38">
        <v>1</v>
      </c>
      <c r="E107" s="38">
        <v>36</v>
      </c>
      <c r="F107" s="38">
        <f t="shared" si="4"/>
        <v>36</v>
      </c>
      <c r="G107" s="20">
        <f t="shared" si="5"/>
        <v>36</v>
      </c>
      <c r="H107" s="6"/>
      <c r="I107" s="9" t="s">
        <v>415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0"/>
    </row>
    <row r="108" spans="1:21" ht="12.75">
      <c r="A108" s="65" t="s">
        <v>325</v>
      </c>
      <c r="B108" s="38">
        <v>1</v>
      </c>
      <c r="C108" s="38">
        <v>9</v>
      </c>
      <c r="D108" s="38">
        <v>1</v>
      </c>
      <c r="E108" s="38">
        <v>54</v>
      </c>
      <c r="F108" s="38">
        <f t="shared" si="4"/>
        <v>54</v>
      </c>
      <c r="G108" s="20">
        <f t="shared" si="5"/>
        <v>54</v>
      </c>
      <c r="H108" s="6"/>
      <c r="I108" s="9" t="s">
        <v>415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10"/>
    </row>
    <row r="109" spans="1:21" ht="12.75">
      <c r="A109" s="65" t="s">
        <v>325</v>
      </c>
      <c r="B109" s="38">
        <v>2</v>
      </c>
      <c r="C109" s="38">
        <v>9</v>
      </c>
      <c r="D109" s="38">
        <v>1</v>
      </c>
      <c r="E109" s="38">
        <v>54</v>
      </c>
      <c r="F109" s="38">
        <f t="shared" si="4"/>
        <v>54</v>
      </c>
      <c r="G109" s="20">
        <f t="shared" si="5"/>
        <v>54</v>
      </c>
      <c r="H109" s="6"/>
      <c r="I109" s="9" t="s">
        <v>415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10"/>
    </row>
    <row r="110" spans="1:21" ht="12.75">
      <c r="A110" s="65" t="s">
        <v>325</v>
      </c>
      <c r="B110" s="38">
        <v>3</v>
      </c>
      <c r="C110" s="38">
        <v>9</v>
      </c>
      <c r="D110" s="38">
        <v>1</v>
      </c>
      <c r="E110" s="38">
        <v>54</v>
      </c>
      <c r="F110" s="38">
        <f t="shared" si="4"/>
        <v>54</v>
      </c>
      <c r="G110" s="20">
        <f t="shared" si="5"/>
        <v>54</v>
      </c>
      <c r="H110" s="6"/>
      <c r="I110" s="9" t="s">
        <v>415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10"/>
    </row>
    <row r="111" spans="1:21" ht="12.75">
      <c r="A111" s="65" t="s">
        <v>325</v>
      </c>
      <c r="B111" s="38">
        <v>4</v>
      </c>
      <c r="C111" s="38">
        <v>9</v>
      </c>
      <c r="D111" s="38">
        <v>1</v>
      </c>
      <c r="E111" s="38">
        <v>54</v>
      </c>
      <c r="F111" s="38">
        <f t="shared" si="4"/>
        <v>54</v>
      </c>
      <c r="G111" s="20">
        <f t="shared" si="5"/>
        <v>54</v>
      </c>
      <c r="H111" s="6"/>
      <c r="I111" s="55" t="s">
        <v>415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10"/>
    </row>
    <row r="112" spans="1:21" ht="12.75">
      <c r="A112" s="65" t="s">
        <v>325</v>
      </c>
      <c r="B112" s="38">
        <v>7</v>
      </c>
      <c r="C112" s="38">
        <v>9</v>
      </c>
      <c r="D112" s="38">
        <v>4</v>
      </c>
      <c r="E112" s="38">
        <v>36</v>
      </c>
      <c r="F112" s="38">
        <f t="shared" si="4"/>
        <v>144</v>
      </c>
      <c r="G112" s="20">
        <f t="shared" si="5"/>
        <v>144</v>
      </c>
      <c r="H112" s="6"/>
      <c r="I112" s="9" t="s">
        <v>415</v>
      </c>
      <c r="J112" s="9" t="s">
        <v>415</v>
      </c>
      <c r="K112" s="9" t="s">
        <v>415</v>
      </c>
      <c r="L112" s="9" t="s">
        <v>415</v>
      </c>
      <c r="M112" s="6"/>
      <c r="N112" s="6"/>
      <c r="O112" s="6"/>
      <c r="P112" s="6"/>
      <c r="Q112" s="6"/>
      <c r="R112" s="6"/>
      <c r="S112" s="6"/>
      <c r="T112" s="6"/>
      <c r="U112" s="10"/>
    </row>
    <row r="113" spans="1:21" ht="12.75" customHeight="1" thickBot="1">
      <c r="A113" s="66" t="s">
        <v>315</v>
      </c>
      <c r="B113" s="152"/>
      <c r="C113" s="152"/>
      <c r="D113" s="67"/>
      <c r="E113" s="67"/>
      <c r="F113" s="68">
        <f>SUM(F99:F112)</f>
        <v>1152</v>
      </c>
      <c r="G113" s="68">
        <f>SUM(G100:G112)</f>
        <v>1000</v>
      </c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25"/>
    </row>
    <row r="114" spans="1:21" ht="12.75" hidden="1">
      <c r="A114" s="48" t="s">
        <v>326</v>
      </c>
      <c r="B114" s="49"/>
      <c r="C114" s="49"/>
      <c r="D114" s="49"/>
      <c r="E114" s="49"/>
      <c r="F114" s="49"/>
      <c r="G114" s="50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2"/>
    </row>
    <row r="115" spans="1:21" ht="12.75" hidden="1">
      <c r="A115" s="30" t="s">
        <v>327</v>
      </c>
      <c r="B115" s="2"/>
      <c r="C115" s="2"/>
      <c r="D115" s="2"/>
      <c r="E115" s="2"/>
      <c r="F115" s="2"/>
      <c r="G115" s="40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10"/>
    </row>
    <row r="116" spans="1:21" ht="12.75" hidden="1">
      <c r="A116" s="30" t="s">
        <v>328</v>
      </c>
      <c r="B116" s="2"/>
      <c r="C116" s="2"/>
      <c r="D116" s="2"/>
      <c r="E116" s="2"/>
      <c r="F116" s="2"/>
      <c r="G116" s="40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10"/>
    </row>
    <row r="117" spans="1:21" ht="12.75" hidden="1">
      <c r="A117" s="30" t="s">
        <v>329</v>
      </c>
      <c r="B117" s="2"/>
      <c r="C117" s="2"/>
      <c r="D117" s="2"/>
      <c r="E117" s="2"/>
      <c r="F117" s="2"/>
      <c r="G117" s="40"/>
      <c r="H117" s="6"/>
      <c r="I117" s="201" t="s">
        <v>287</v>
      </c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200"/>
    </row>
    <row r="118" spans="1:21" ht="13.5" thickBot="1">
      <c r="A118" s="63" t="s">
        <v>409</v>
      </c>
      <c r="B118" s="27" t="s">
        <v>413</v>
      </c>
      <c r="C118" s="2"/>
      <c r="D118" s="2"/>
      <c r="E118" s="2"/>
      <c r="F118" s="2"/>
      <c r="G118" s="2"/>
      <c r="H118" s="6"/>
      <c r="I118" s="3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4"/>
    </row>
    <row r="119" spans="1:21" ht="12.75">
      <c r="A119" s="97" t="s">
        <v>288</v>
      </c>
      <c r="B119" s="98" t="s">
        <v>289</v>
      </c>
      <c r="C119" s="98" t="s">
        <v>290</v>
      </c>
      <c r="D119" s="98" t="s">
        <v>291</v>
      </c>
      <c r="E119" s="98" t="s">
        <v>292</v>
      </c>
      <c r="F119" s="98"/>
      <c r="G119" s="98" t="s">
        <v>293</v>
      </c>
      <c r="H119" s="51"/>
      <c r="I119" s="98">
        <v>1</v>
      </c>
      <c r="J119" s="98">
        <v>2</v>
      </c>
      <c r="K119" s="98">
        <v>3</v>
      </c>
      <c r="L119" s="98">
        <v>4</v>
      </c>
      <c r="M119" s="98">
        <v>5</v>
      </c>
      <c r="N119" s="98">
        <v>6</v>
      </c>
      <c r="O119" s="98">
        <v>7</v>
      </c>
      <c r="P119" s="98">
        <v>8</v>
      </c>
      <c r="Q119" s="98">
        <v>9</v>
      </c>
      <c r="R119" s="98">
        <v>10</v>
      </c>
      <c r="S119" s="98">
        <v>11</v>
      </c>
      <c r="T119" s="98">
        <v>12</v>
      </c>
      <c r="U119" s="119">
        <v>13</v>
      </c>
    </row>
    <row r="120" spans="1:21" ht="12.75">
      <c r="A120" s="37" t="s">
        <v>254</v>
      </c>
      <c r="B120" s="38">
        <v>97</v>
      </c>
      <c r="C120" s="38">
        <v>9</v>
      </c>
      <c r="D120" s="38">
        <v>8</v>
      </c>
      <c r="E120" s="38">
        <v>36</v>
      </c>
      <c r="F120" s="38">
        <f aca="true" t="shared" si="6" ref="F120:F139">E120*D120</f>
        <v>288</v>
      </c>
      <c r="G120" s="20">
        <f aca="true" t="shared" si="7" ref="G120:G139">IF(I120="",0,E120)+IF(J120="",0,E120)+IF(K120="",0,E120)+IF(L120="",0,E120)+IF(M120="",0,E120)+IF(N120="",0,E120)+IF(O120="",0,E120)+IF(P120="",0,E120)+IF(Q120="",0,E120)+IF(R120="",0,E120)+IF(S120="",0,E120)+IF(T120="",0,E120)+IF(U120="",0,E120)+IF(V120="",0,E120)</f>
        <v>288</v>
      </c>
      <c r="H120" s="2"/>
      <c r="I120" s="38" t="s">
        <v>415</v>
      </c>
      <c r="J120" s="38" t="s">
        <v>415</v>
      </c>
      <c r="K120" s="38" t="s">
        <v>415</v>
      </c>
      <c r="L120" s="38" t="s">
        <v>415</v>
      </c>
      <c r="M120" s="38" t="s">
        <v>415</v>
      </c>
      <c r="N120" s="38" t="s">
        <v>415</v>
      </c>
      <c r="O120" s="38" t="s">
        <v>415</v>
      </c>
      <c r="P120" s="38" t="s">
        <v>415</v>
      </c>
      <c r="Q120" s="6"/>
      <c r="R120" s="6"/>
      <c r="S120" s="6"/>
      <c r="T120" s="6"/>
      <c r="U120" s="10"/>
    </row>
    <row r="121" spans="1:21" ht="12.75">
      <c r="A121" s="37" t="s">
        <v>254</v>
      </c>
      <c r="B121" s="38" t="s">
        <v>330</v>
      </c>
      <c r="C121" s="38">
        <v>9</v>
      </c>
      <c r="D121" s="38">
        <v>1</v>
      </c>
      <c r="E121" s="38">
        <v>36</v>
      </c>
      <c r="F121" s="38">
        <f t="shared" si="6"/>
        <v>36</v>
      </c>
      <c r="G121" s="20">
        <f t="shared" si="7"/>
        <v>36</v>
      </c>
      <c r="H121" s="2"/>
      <c r="I121" s="38" t="s">
        <v>415</v>
      </c>
      <c r="J121" s="38"/>
      <c r="K121" s="2"/>
      <c r="L121" s="2"/>
      <c r="M121" s="2"/>
      <c r="N121" s="2"/>
      <c r="O121" s="2"/>
      <c r="P121" s="2"/>
      <c r="Q121" s="6"/>
      <c r="R121" s="6"/>
      <c r="S121" s="6"/>
      <c r="T121" s="6"/>
      <c r="U121" s="10"/>
    </row>
    <row r="122" spans="1:21" ht="12.75">
      <c r="A122" s="37" t="s">
        <v>254</v>
      </c>
      <c r="B122" s="38">
        <v>91</v>
      </c>
      <c r="C122" s="38">
        <v>9</v>
      </c>
      <c r="D122" s="38">
        <v>1</v>
      </c>
      <c r="E122" s="38">
        <v>36</v>
      </c>
      <c r="F122" s="38">
        <f t="shared" si="6"/>
        <v>36</v>
      </c>
      <c r="G122" s="20">
        <f t="shared" si="7"/>
        <v>36</v>
      </c>
      <c r="H122" s="2"/>
      <c r="I122" s="41" t="s">
        <v>415</v>
      </c>
      <c r="J122" s="2"/>
      <c r="K122" s="2"/>
      <c r="L122" s="2"/>
      <c r="M122" s="2"/>
      <c r="N122" s="2"/>
      <c r="O122" s="2"/>
      <c r="P122" s="2"/>
      <c r="Q122" s="6"/>
      <c r="R122" s="6"/>
      <c r="S122" s="6"/>
      <c r="T122" s="6"/>
      <c r="U122" s="10"/>
    </row>
    <row r="123" spans="1:21" ht="12.75">
      <c r="A123" s="37" t="s">
        <v>254</v>
      </c>
      <c r="B123" s="38">
        <v>93</v>
      </c>
      <c r="C123" s="38">
        <v>9</v>
      </c>
      <c r="D123" s="38">
        <v>2</v>
      </c>
      <c r="E123" s="38">
        <v>36</v>
      </c>
      <c r="F123" s="38">
        <f t="shared" si="6"/>
        <v>72</v>
      </c>
      <c r="G123" s="20">
        <f t="shared" si="7"/>
        <v>72</v>
      </c>
      <c r="H123" s="2"/>
      <c r="I123" s="38" t="s">
        <v>415</v>
      </c>
      <c r="J123" s="38" t="s">
        <v>415</v>
      </c>
      <c r="K123" s="2"/>
      <c r="L123" s="2"/>
      <c r="M123" s="2"/>
      <c r="N123" s="2"/>
      <c r="O123" s="2"/>
      <c r="P123" s="2"/>
      <c r="Q123" s="6"/>
      <c r="R123" s="6"/>
      <c r="S123" s="6"/>
      <c r="T123" s="6"/>
      <c r="U123" s="10"/>
    </row>
    <row r="124" spans="1:21" ht="12.75">
      <c r="A124" s="37" t="s">
        <v>254</v>
      </c>
      <c r="B124" s="38">
        <v>48</v>
      </c>
      <c r="C124" s="38">
        <v>9</v>
      </c>
      <c r="D124" s="38">
        <v>2</v>
      </c>
      <c r="E124" s="38">
        <v>36</v>
      </c>
      <c r="F124" s="38">
        <f t="shared" si="6"/>
        <v>72</v>
      </c>
      <c r="G124" s="20">
        <f t="shared" si="7"/>
        <v>72</v>
      </c>
      <c r="H124" s="2"/>
      <c r="I124" s="38" t="s">
        <v>415</v>
      </c>
      <c r="J124" s="38" t="s">
        <v>415</v>
      </c>
      <c r="K124" s="2"/>
      <c r="L124" s="2"/>
      <c r="M124" s="2"/>
      <c r="N124" s="2"/>
      <c r="O124" s="2"/>
      <c r="P124" s="2"/>
      <c r="Q124" s="6"/>
      <c r="R124" s="6"/>
      <c r="S124" s="6"/>
      <c r="T124" s="6"/>
      <c r="U124" s="10"/>
    </row>
    <row r="125" spans="1:21" ht="12.75">
      <c r="A125" s="37" t="s">
        <v>254</v>
      </c>
      <c r="B125" s="38">
        <v>50</v>
      </c>
      <c r="C125" s="38">
        <v>9</v>
      </c>
      <c r="D125" s="38">
        <v>2</v>
      </c>
      <c r="E125" s="38">
        <v>40</v>
      </c>
      <c r="F125" s="38">
        <f t="shared" si="6"/>
        <v>80</v>
      </c>
      <c r="G125" s="20">
        <f t="shared" si="7"/>
        <v>80</v>
      </c>
      <c r="H125" s="2"/>
      <c r="I125" s="38" t="s">
        <v>415</v>
      </c>
      <c r="J125" s="38" t="s">
        <v>415</v>
      </c>
      <c r="K125" s="2"/>
      <c r="L125" s="2"/>
      <c r="M125" s="2"/>
      <c r="N125" s="2"/>
      <c r="O125" s="2"/>
      <c r="P125" s="2"/>
      <c r="Q125" s="6"/>
      <c r="R125" s="6"/>
      <c r="S125" s="6"/>
      <c r="T125" s="6"/>
      <c r="U125" s="10"/>
    </row>
    <row r="126" spans="1:21" ht="12.75">
      <c r="A126" s="37" t="s">
        <v>254</v>
      </c>
      <c r="B126" s="38">
        <v>87</v>
      </c>
      <c r="C126" s="38">
        <v>10</v>
      </c>
      <c r="D126" s="38">
        <v>2</v>
      </c>
      <c r="E126" s="38">
        <v>40</v>
      </c>
      <c r="F126" s="38">
        <f t="shared" si="6"/>
        <v>80</v>
      </c>
      <c r="G126" s="20">
        <f t="shared" si="7"/>
        <v>80</v>
      </c>
      <c r="H126" s="2"/>
      <c r="I126" s="38" t="s">
        <v>415</v>
      </c>
      <c r="J126" s="38" t="s">
        <v>415</v>
      </c>
      <c r="K126" s="2"/>
      <c r="L126" s="2"/>
      <c r="M126" s="2"/>
      <c r="N126" s="2"/>
      <c r="O126" s="2"/>
      <c r="P126" s="2"/>
      <c r="Q126" s="6"/>
      <c r="R126" s="6"/>
      <c r="S126" s="6"/>
      <c r="T126" s="6"/>
      <c r="U126" s="10"/>
    </row>
    <row r="127" spans="1:21" ht="12.75">
      <c r="A127" s="37" t="s">
        <v>331</v>
      </c>
      <c r="B127" s="38">
        <v>12</v>
      </c>
      <c r="C127" s="38">
        <v>9</v>
      </c>
      <c r="D127" s="38">
        <v>2</v>
      </c>
      <c r="E127" s="38">
        <v>36</v>
      </c>
      <c r="F127" s="38">
        <f t="shared" si="6"/>
        <v>72</v>
      </c>
      <c r="G127" s="20">
        <f t="shared" si="7"/>
        <v>72</v>
      </c>
      <c r="H127" s="2"/>
      <c r="I127" s="38" t="s">
        <v>415</v>
      </c>
      <c r="J127" s="38" t="s">
        <v>415</v>
      </c>
      <c r="K127" s="2"/>
      <c r="L127" s="2"/>
      <c r="M127" s="2"/>
      <c r="N127" s="2"/>
      <c r="O127" s="2"/>
      <c r="P127" s="2"/>
      <c r="Q127" s="6"/>
      <c r="R127" s="6"/>
      <c r="S127" s="6"/>
      <c r="T127" s="6"/>
      <c r="U127" s="10"/>
    </row>
    <row r="128" spans="1:21" ht="12.75">
      <c r="A128" s="37" t="s">
        <v>410</v>
      </c>
      <c r="B128" s="38">
        <v>2</v>
      </c>
      <c r="C128" s="38">
        <v>9</v>
      </c>
      <c r="D128" s="38">
        <v>2</v>
      </c>
      <c r="E128" s="38">
        <v>36</v>
      </c>
      <c r="F128" s="38">
        <v>72</v>
      </c>
      <c r="G128" s="20">
        <f t="shared" si="7"/>
        <v>72</v>
      </c>
      <c r="H128" s="2"/>
      <c r="I128" s="38" t="s">
        <v>415</v>
      </c>
      <c r="J128" s="42" t="s">
        <v>415</v>
      </c>
      <c r="K128" s="2"/>
      <c r="L128" s="2"/>
      <c r="M128" s="2"/>
      <c r="N128" s="2"/>
      <c r="O128" s="2"/>
      <c r="P128" s="2"/>
      <c r="Q128" s="6"/>
      <c r="R128" s="6"/>
      <c r="S128" s="6"/>
      <c r="T128" s="6"/>
      <c r="U128" s="10"/>
    </row>
    <row r="129" spans="1:21" ht="12.75">
      <c r="A129" s="37" t="s">
        <v>98</v>
      </c>
      <c r="B129" s="38" t="s">
        <v>332</v>
      </c>
      <c r="C129" s="38">
        <v>12</v>
      </c>
      <c r="D129" s="38">
        <v>1</v>
      </c>
      <c r="E129" s="38">
        <v>110</v>
      </c>
      <c r="F129" s="38">
        <f t="shared" si="6"/>
        <v>110</v>
      </c>
      <c r="G129" s="20">
        <f t="shared" si="7"/>
        <v>0</v>
      </c>
      <c r="H129" s="2"/>
      <c r="I129" s="38"/>
      <c r="J129" s="2"/>
      <c r="K129" s="2"/>
      <c r="L129" s="2"/>
      <c r="M129" s="2"/>
      <c r="N129" s="2"/>
      <c r="O129" s="2"/>
      <c r="P129" s="2"/>
      <c r="Q129" s="6"/>
      <c r="R129" s="6"/>
      <c r="S129" s="6"/>
      <c r="T129" s="6"/>
      <c r="U129" s="10"/>
    </row>
    <row r="130" spans="1:21" ht="12.75">
      <c r="A130" s="37" t="s">
        <v>333</v>
      </c>
      <c r="B130" s="38">
        <v>64</v>
      </c>
      <c r="C130" s="38">
        <v>12</v>
      </c>
      <c r="D130" s="38">
        <v>1</v>
      </c>
      <c r="E130" s="38">
        <f>12*9</f>
        <v>108</v>
      </c>
      <c r="F130" s="38">
        <f t="shared" si="6"/>
        <v>108</v>
      </c>
      <c r="G130" s="20">
        <f t="shared" si="7"/>
        <v>108</v>
      </c>
      <c r="H130" s="2"/>
      <c r="I130" s="41" t="s">
        <v>415</v>
      </c>
      <c r="J130" s="2"/>
      <c r="K130" s="2"/>
      <c r="L130" s="2"/>
      <c r="M130" s="2"/>
      <c r="N130" s="2"/>
      <c r="O130" s="2"/>
      <c r="P130" s="2"/>
      <c r="Q130" s="6"/>
      <c r="R130" s="6"/>
      <c r="S130" s="6"/>
      <c r="T130" s="6"/>
      <c r="U130" s="10"/>
    </row>
    <row r="131" spans="1:21" ht="12.75">
      <c r="A131" s="37" t="s">
        <v>333</v>
      </c>
      <c r="B131" s="38">
        <v>66</v>
      </c>
      <c r="C131" s="38">
        <v>10</v>
      </c>
      <c r="D131" s="38">
        <v>3</v>
      </c>
      <c r="E131" s="38">
        <v>40</v>
      </c>
      <c r="F131" s="38">
        <f t="shared" si="6"/>
        <v>120</v>
      </c>
      <c r="G131" s="20">
        <f t="shared" si="7"/>
        <v>120</v>
      </c>
      <c r="H131" s="2"/>
      <c r="I131" s="38" t="s">
        <v>415</v>
      </c>
      <c r="J131" s="38" t="s">
        <v>415</v>
      </c>
      <c r="K131" s="38" t="s">
        <v>415</v>
      </c>
      <c r="L131" s="2"/>
      <c r="M131" s="2"/>
      <c r="N131" s="2"/>
      <c r="O131" s="2"/>
      <c r="P131" s="2"/>
      <c r="Q131" s="6"/>
      <c r="R131" s="6"/>
      <c r="S131" s="6"/>
      <c r="T131" s="6"/>
      <c r="U131" s="10"/>
    </row>
    <row r="132" spans="1:21" ht="12.75">
      <c r="A132" s="37" t="s">
        <v>333</v>
      </c>
      <c r="B132" s="38">
        <v>66</v>
      </c>
      <c r="C132" s="38">
        <v>9</v>
      </c>
      <c r="D132" s="38">
        <v>1</v>
      </c>
      <c r="E132" s="38">
        <v>36</v>
      </c>
      <c r="F132" s="38">
        <f t="shared" si="6"/>
        <v>36</v>
      </c>
      <c r="G132" s="20">
        <f t="shared" si="7"/>
        <v>36</v>
      </c>
      <c r="H132" s="2"/>
      <c r="I132" s="38" t="s">
        <v>415</v>
      </c>
      <c r="J132" s="2"/>
      <c r="K132" s="2"/>
      <c r="L132" s="2"/>
      <c r="M132" s="2"/>
      <c r="N132" s="2"/>
      <c r="O132" s="2"/>
      <c r="P132" s="2"/>
      <c r="Q132" s="6"/>
      <c r="R132" s="6"/>
      <c r="S132" s="6"/>
      <c r="T132" s="6"/>
      <c r="U132" s="10"/>
    </row>
    <row r="133" spans="1:21" ht="12.75">
      <c r="A133" s="37" t="s">
        <v>333</v>
      </c>
      <c r="B133" s="38">
        <v>66</v>
      </c>
      <c r="C133" s="38">
        <v>8</v>
      </c>
      <c r="D133" s="38">
        <v>1</v>
      </c>
      <c r="E133" s="38">
        <v>32</v>
      </c>
      <c r="F133" s="38">
        <f t="shared" si="6"/>
        <v>32</v>
      </c>
      <c r="G133" s="20">
        <f t="shared" si="7"/>
        <v>0</v>
      </c>
      <c r="H133" s="2"/>
      <c r="I133" s="38"/>
      <c r="J133" s="2"/>
      <c r="K133" s="2"/>
      <c r="L133" s="2"/>
      <c r="M133" s="2"/>
      <c r="N133" s="2"/>
      <c r="O133" s="2"/>
      <c r="P133" s="2"/>
      <c r="Q133" s="6"/>
      <c r="R133" s="6"/>
      <c r="S133" s="6"/>
      <c r="T133" s="6"/>
      <c r="U133" s="10"/>
    </row>
    <row r="134" spans="1:21" ht="12.75">
      <c r="A134" s="43" t="s">
        <v>334</v>
      </c>
      <c r="B134" s="41" t="s">
        <v>335</v>
      </c>
      <c r="C134" s="41">
        <v>12</v>
      </c>
      <c r="D134" s="41">
        <v>1</v>
      </c>
      <c r="E134" s="41">
        <v>48</v>
      </c>
      <c r="F134" s="38">
        <f t="shared" si="6"/>
        <v>48</v>
      </c>
      <c r="G134" s="20">
        <f t="shared" si="7"/>
        <v>48</v>
      </c>
      <c r="H134" s="2"/>
      <c r="I134" s="41" t="s">
        <v>415</v>
      </c>
      <c r="J134" s="2"/>
      <c r="K134" s="2"/>
      <c r="L134" s="2"/>
      <c r="M134" s="2"/>
      <c r="N134" s="2"/>
      <c r="O134" s="2"/>
      <c r="P134" s="2"/>
      <c r="Q134" s="6"/>
      <c r="R134" s="6"/>
      <c r="S134" s="6"/>
      <c r="T134" s="6"/>
      <c r="U134" s="10"/>
    </row>
    <row r="135" spans="1:21" ht="12.75">
      <c r="A135" s="37" t="s">
        <v>98</v>
      </c>
      <c r="B135" s="38">
        <v>54</v>
      </c>
      <c r="C135" s="38">
        <v>5</v>
      </c>
      <c r="D135" s="38">
        <v>4</v>
      </c>
      <c r="E135" s="38">
        <v>20</v>
      </c>
      <c r="F135" s="38">
        <f t="shared" si="6"/>
        <v>80</v>
      </c>
      <c r="G135" s="20">
        <f t="shared" si="7"/>
        <v>0</v>
      </c>
      <c r="H135" s="38"/>
      <c r="I135" s="38"/>
      <c r="J135" s="38"/>
      <c r="K135" s="38"/>
      <c r="L135" s="38"/>
      <c r="M135" s="2"/>
      <c r="N135" s="2"/>
      <c r="O135" s="2"/>
      <c r="P135" s="2"/>
      <c r="Q135" s="6"/>
      <c r="R135" s="6"/>
      <c r="S135" s="6"/>
      <c r="T135" s="6"/>
      <c r="U135" s="10"/>
    </row>
    <row r="136" spans="1:21" ht="12.75">
      <c r="A136" s="37" t="s">
        <v>98</v>
      </c>
      <c r="B136" s="38">
        <v>58</v>
      </c>
      <c r="C136" s="38">
        <v>5</v>
      </c>
      <c r="D136" s="38">
        <v>3</v>
      </c>
      <c r="E136" s="38">
        <v>20</v>
      </c>
      <c r="F136" s="38">
        <f t="shared" si="6"/>
        <v>60</v>
      </c>
      <c r="G136" s="20">
        <f t="shared" si="7"/>
        <v>0</v>
      </c>
      <c r="H136" s="38"/>
      <c r="I136" s="38"/>
      <c r="J136" s="38"/>
      <c r="K136" s="38"/>
      <c r="L136" s="2"/>
      <c r="M136" s="2"/>
      <c r="N136" s="2"/>
      <c r="O136" s="2"/>
      <c r="P136" s="2"/>
      <c r="Q136" s="6"/>
      <c r="R136" s="6"/>
      <c r="S136" s="6"/>
      <c r="T136" s="6"/>
      <c r="U136" s="10"/>
    </row>
    <row r="137" spans="1:21" ht="12.75">
      <c r="A137" s="37" t="s">
        <v>334</v>
      </c>
      <c r="B137" s="38">
        <v>2</v>
      </c>
      <c r="C137" s="38">
        <v>7</v>
      </c>
      <c r="D137" s="38">
        <v>1</v>
      </c>
      <c r="E137" s="38">
        <v>28</v>
      </c>
      <c r="F137" s="38">
        <f t="shared" si="6"/>
        <v>28</v>
      </c>
      <c r="G137" s="20">
        <f t="shared" si="7"/>
        <v>0</v>
      </c>
      <c r="H137" s="38"/>
      <c r="I137" s="42"/>
      <c r="J137" s="2"/>
      <c r="K137" s="2"/>
      <c r="L137" s="2"/>
      <c r="M137" s="2"/>
      <c r="N137" s="2"/>
      <c r="O137" s="2"/>
      <c r="P137" s="2"/>
      <c r="Q137" s="6"/>
      <c r="R137" s="6"/>
      <c r="S137" s="6"/>
      <c r="T137" s="6"/>
      <c r="U137" s="10"/>
    </row>
    <row r="138" spans="1:21" ht="12.75">
      <c r="A138" s="37" t="s">
        <v>334</v>
      </c>
      <c r="B138" s="38">
        <v>1</v>
      </c>
      <c r="C138" s="38">
        <v>7</v>
      </c>
      <c r="D138" s="38">
        <v>1</v>
      </c>
      <c r="E138" s="38">
        <v>28</v>
      </c>
      <c r="F138" s="38">
        <f t="shared" si="6"/>
        <v>28</v>
      </c>
      <c r="G138" s="20">
        <f t="shared" si="7"/>
        <v>0</v>
      </c>
      <c r="H138" s="38"/>
      <c r="I138" s="42"/>
      <c r="J138" s="2"/>
      <c r="K138" s="2"/>
      <c r="L138" s="2"/>
      <c r="M138" s="2"/>
      <c r="N138" s="2"/>
      <c r="O138" s="2"/>
      <c r="P138" s="2"/>
      <c r="Q138" s="6"/>
      <c r="R138" s="6"/>
      <c r="S138" s="6"/>
      <c r="T138" s="6"/>
      <c r="U138" s="10"/>
    </row>
    <row r="139" spans="1:21" ht="12.75">
      <c r="A139" s="37" t="s">
        <v>336</v>
      </c>
      <c r="B139" s="38">
        <v>3</v>
      </c>
      <c r="C139" s="38">
        <v>5</v>
      </c>
      <c r="D139" s="38">
        <v>3</v>
      </c>
      <c r="E139" s="38">
        <v>20</v>
      </c>
      <c r="F139" s="38">
        <f t="shared" si="6"/>
        <v>60</v>
      </c>
      <c r="G139" s="20">
        <f t="shared" si="7"/>
        <v>0</v>
      </c>
      <c r="H139" s="38"/>
      <c r="I139" s="38"/>
      <c r="J139" s="38"/>
      <c r="K139" s="2"/>
      <c r="L139" s="2"/>
      <c r="M139" s="2"/>
      <c r="N139" s="2"/>
      <c r="O139" s="2"/>
      <c r="P139" s="2"/>
      <c r="Q139" s="6"/>
      <c r="R139" s="6"/>
      <c r="S139" s="6"/>
      <c r="T139" s="6"/>
      <c r="U139" s="10"/>
    </row>
    <row r="140" spans="1:21" ht="14.25" customHeight="1" thickBot="1">
      <c r="A140" s="66" t="s">
        <v>315</v>
      </c>
      <c r="B140" s="67"/>
      <c r="C140" s="67"/>
      <c r="D140" s="67"/>
      <c r="E140" s="67"/>
      <c r="F140" s="68">
        <f>SUM(F120:F139)</f>
        <v>1518</v>
      </c>
      <c r="G140" s="68">
        <f>SUM(G120:G139)</f>
        <v>1120</v>
      </c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25"/>
    </row>
    <row r="141" spans="1:7" ht="9.75" customHeight="1" hidden="1">
      <c r="A141" s="30"/>
      <c r="B141" s="2"/>
      <c r="C141" s="2"/>
      <c r="D141" s="2"/>
      <c r="E141" s="2"/>
      <c r="F141" s="2"/>
      <c r="G141" s="40"/>
    </row>
    <row r="142" spans="1:22" ht="12.75" hidden="1">
      <c r="A142" s="69" t="s">
        <v>337</v>
      </c>
      <c r="B142" s="70"/>
      <c r="C142" s="70"/>
      <c r="D142" s="70"/>
      <c r="E142" s="70"/>
      <c r="F142" s="70"/>
      <c r="G142" s="71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</row>
    <row r="143" spans="1:22" ht="12.75" hidden="1">
      <c r="A143" s="73" t="s">
        <v>338</v>
      </c>
      <c r="B143" s="74"/>
      <c r="C143" s="74"/>
      <c r="D143" s="74"/>
      <c r="E143" s="74"/>
      <c r="F143" s="74"/>
      <c r="G143" s="75">
        <v>3850</v>
      </c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5"/>
      <c r="V143" s="72"/>
    </row>
    <row r="144" spans="1:22" ht="12.75" hidden="1">
      <c r="A144" s="76" t="s">
        <v>288</v>
      </c>
      <c r="B144" s="77" t="s">
        <v>289</v>
      </c>
      <c r="C144" s="77" t="s">
        <v>290</v>
      </c>
      <c r="D144" s="77" t="s">
        <v>291</v>
      </c>
      <c r="E144" s="77" t="s">
        <v>292</v>
      </c>
      <c r="F144" s="78"/>
      <c r="G144" s="79" t="s">
        <v>293</v>
      </c>
      <c r="H144" s="70"/>
      <c r="I144" s="73" t="s">
        <v>339</v>
      </c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1"/>
      <c r="V144" s="72"/>
    </row>
    <row r="145" spans="1:22" ht="12.75" hidden="1">
      <c r="A145" s="80" t="s">
        <v>340</v>
      </c>
      <c r="B145" s="81">
        <v>58</v>
      </c>
      <c r="C145" s="81">
        <v>9</v>
      </c>
      <c r="D145" s="81"/>
      <c r="E145" s="81">
        <v>36</v>
      </c>
      <c r="F145" s="81">
        <v>12</v>
      </c>
      <c r="G145" s="81"/>
      <c r="H145" s="70"/>
      <c r="I145" s="70">
        <v>1</v>
      </c>
      <c r="J145" s="70">
        <v>2</v>
      </c>
      <c r="K145" s="70"/>
      <c r="L145" s="70">
        <v>4</v>
      </c>
      <c r="M145" s="70"/>
      <c r="N145" s="70"/>
      <c r="O145" s="70"/>
      <c r="P145" s="70">
        <v>8</v>
      </c>
      <c r="Q145" s="70"/>
      <c r="R145" s="70"/>
      <c r="S145" s="70">
        <v>10</v>
      </c>
      <c r="T145" s="70">
        <v>11</v>
      </c>
      <c r="U145" s="71"/>
      <c r="V145" s="72"/>
    </row>
    <row r="146" spans="1:22" ht="12.75" hidden="1">
      <c r="A146" s="80" t="s">
        <v>340</v>
      </c>
      <c r="B146" s="81">
        <v>64</v>
      </c>
      <c r="C146" s="81">
        <v>9</v>
      </c>
      <c r="D146" s="81"/>
      <c r="E146" s="81">
        <v>36</v>
      </c>
      <c r="F146" s="81">
        <v>14</v>
      </c>
      <c r="G146" s="81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1"/>
      <c r="V146" s="72"/>
    </row>
    <row r="147" spans="1:22" ht="12.75" hidden="1">
      <c r="A147" s="80" t="s">
        <v>340</v>
      </c>
      <c r="B147" s="81">
        <v>60</v>
      </c>
      <c r="C147" s="81">
        <v>9</v>
      </c>
      <c r="D147" s="81"/>
      <c r="E147" s="81">
        <v>36</v>
      </c>
      <c r="F147" s="81">
        <v>1</v>
      </c>
      <c r="G147" s="81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1"/>
      <c r="V147" s="72"/>
    </row>
    <row r="148" spans="1:22" ht="12.75" hidden="1">
      <c r="A148" s="80" t="s">
        <v>341</v>
      </c>
      <c r="B148" s="81">
        <v>26</v>
      </c>
      <c r="C148" s="81">
        <v>9</v>
      </c>
      <c r="D148" s="81"/>
      <c r="E148" s="81">
        <v>36</v>
      </c>
      <c r="F148" s="81">
        <v>1</v>
      </c>
      <c r="G148" s="81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1"/>
      <c r="V148" s="72"/>
    </row>
    <row r="149" spans="1:22" ht="12.75" hidden="1">
      <c r="A149" s="80" t="s">
        <v>341</v>
      </c>
      <c r="B149" s="81">
        <v>28</v>
      </c>
      <c r="C149" s="81">
        <v>9</v>
      </c>
      <c r="D149" s="81"/>
      <c r="E149" s="81">
        <v>36</v>
      </c>
      <c r="F149" s="81">
        <v>11</v>
      </c>
      <c r="G149" s="81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1"/>
      <c r="V149" s="72"/>
    </row>
    <row r="150" spans="1:22" ht="12.75" hidden="1">
      <c r="A150" s="80" t="s">
        <v>341</v>
      </c>
      <c r="B150" s="81">
        <v>22</v>
      </c>
      <c r="C150" s="81">
        <v>9</v>
      </c>
      <c r="D150" s="81"/>
      <c r="E150" s="81">
        <v>36</v>
      </c>
      <c r="F150" s="81">
        <v>12</v>
      </c>
      <c r="G150" s="81"/>
      <c r="H150" s="70"/>
      <c r="I150" s="70"/>
      <c r="J150" s="70">
        <v>2</v>
      </c>
      <c r="K150" s="70"/>
      <c r="L150" s="70"/>
      <c r="M150" s="70">
        <v>5</v>
      </c>
      <c r="N150" s="70"/>
      <c r="O150" s="70">
        <v>7</v>
      </c>
      <c r="P150" s="70">
        <v>8</v>
      </c>
      <c r="Q150" s="70"/>
      <c r="R150" s="70"/>
      <c r="S150" s="70"/>
      <c r="T150" s="70"/>
      <c r="U150" s="71">
        <v>12</v>
      </c>
      <c r="V150" s="72"/>
    </row>
    <row r="151" spans="1:22" ht="12.75" hidden="1">
      <c r="A151" s="80" t="s">
        <v>341</v>
      </c>
      <c r="B151" s="81">
        <v>15</v>
      </c>
      <c r="C151" s="81">
        <v>9</v>
      </c>
      <c r="D151" s="81"/>
      <c r="E151" s="81">
        <v>36</v>
      </c>
      <c r="F151" s="81">
        <v>12</v>
      </c>
      <c r="G151" s="81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1"/>
      <c r="V151" s="72"/>
    </row>
    <row r="152" spans="1:22" ht="12.75" hidden="1">
      <c r="A152" s="80" t="s">
        <v>341</v>
      </c>
      <c r="B152" s="81">
        <v>9</v>
      </c>
      <c r="C152" s="81">
        <v>9</v>
      </c>
      <c r="D152" s="81"/>
      <c r="E152" s="81">
        <v>36</v>
      </c>
      <c r="F152" s="81">
        <v>6</v>
      </c>
      <c r="G152" s="81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1"/>
      <c r="V152" s="72"/>
    </row>
    <row r="153" spans="1:22" ht="12.75" hidden="1">
      <c r="A153" s="80"/>
      <c r="B153" s="81"/>
      <c r="C153" s="81"/>
      <c r="D153" s="81"/>
      <c r="E153" s="81"/>
      <c r="F153" s="81"/>
      <c r="G153" s="81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1"/>
      <c r="V153" s="72"/>
    </row>
    <row r="154" spans="1:22" ht="12.75" hidden="1">
      <c r="A154" s="80" t="s">
        <v>340</v>
      </c>
      <c r="B154" s="81">
        <v>66</v>
      </c>
      <c r="C154" s="81">
        <v>9</v>
      </c>
      <c r="D154" s="81"/>
      <c r="E154" s="81">
        <v>36</v>
      </c>
      <c r="F154" s="81">
        <v>2</v>
      </c>
      <c r="G154" s="81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1"/>
      <c r="V154" s="72"/>
    </row>
    <row r="155" spans="1:22" ht="12.75" hidden="1">
      <c r="A155" s="80" t="s">
        <v>340</v>
      </c>
      <c r="B155" s="81">
        <v>70</v>
      </c>
      <c r="C155" s="81">
        <v>9</v>
      </c>
      <c r="D155" s="81"/>
      <c r="E155" s="81">
        <v>36</v>
      </c>
      <c r="F155" s="81">
        <v>13</v>
      </c>
      <c r="G155" s="81"/>
      <c r="H155" s="70"/>
      <c r="I155" s="70"/>
      <c r="J155" s="70"/>
      <c r="K155" s="70"/>
      <c r="L155" s="70"/>
      <c r="M155" s="70">
        <v>5</v>
      </c>
      <c r="N155" s="70"/>
      <c r="O155" s="70">
        <v>7</v>
      </c>
      <c r="P155" s="70"/>
      <c r="Q155" s="70"/>
      <c r="R155" s="70"/>
      <c r="S155" s="70"/>
      <c r="T155" s="70"/>
      <c r="U155" s="71"/>
      <c r="V155" s="72"/>
    </row>
    <row r="156" spans="1:22" ht="12.75" hidden="1">
      <c r="A156" s="82" t="s">
        <v>340</v>
      </c>
      <c r="B156" s="13">
        <v>74</v>
      </c>
      <c r="C156" s="13">
        <v>9</v>
      </c>
      <c r="D156" s="13">
        <v>2</v>
      </c>
      <c r="E156" s="13">
        <v>36</v>
      </c>
      <c r="F156" s="13">
        <v>2</v>
      </c>
      <c r="G156" s="13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1"/>
      <c r="V156" s="72"/>
    </row>
    <row r="157" spans="1:22" ht="12.75" hidden="1">
      <c r="A157" s="82" t="s">
        <v>340</v>
      </c>
      <c r="B157" s="13">
        <v>78</v>
      </c>
      <c r="C157" s="13">
        <v>9</v>
      </c>
      <c r="D157" s="13">
        <v>13</v>
      </c>
      <c r="E157" s="13">
        <v>36</v>
      </c>
      <c r="F157" s="13">
        <v>13</v>
      </c>
      <c r="G157" s="13"/>
      <c r="H157" s="83"/>
      <c r="I157" s="83"/>
      <c r="J157" s="83"/>
      <c r="K157" s="83"/>
      <c r="L157" s="83"/>
      <c r="M157" s="83"/>
      <c r="N157" s="83"/>
      <c r="O157" s="83">
        <v>7</v>
      </c>
      <c r="P157" s="83"/>
      <c r="Q157" s="83"/>
      <c r="R157" s="83"/>
      <c r="S157" s="83"/>
      <c r="T157" s="83"/>
      <c r="U157" s="84"/>
      <c r="V157" s="72"/>
    </row>
    <row r="158" spans="1:22" ht="12.75" hidden="1">
      <c r="A158" s="80" t="s">
        <v>342</v>
      </c>
      <c r="B158" s="81">
        <v>1</v>
      </c>
      <c r="C158" s="81">
        <v>9</v>
      </c>
      <c r="D158" s="81"/>
      <c r="E158" s="81">
        <v>36</v>
      </c>
      <c r="F158" s="81">
        <v>5</v>
      </c>
      <c r="G158" s="81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1"/>
      <c r="V158" s="72"/>
    </row>
    <row r="159" spans="1:22" ht="12.75" hidden="1">
      <c r="A159" s="80" t="s">
        <v>342</v>
      </c>
      <c r="B159" s="81">
        <v>5</v>
      </c>
      <c r="C159" s="81">
        <v>9</v>
      </c>
      <c r="D159" s="81"/>
      <c r="E159" s="81">
        <v>36</v>
      </c>
      <c r="F159" s="81">
        <v>6</v>
      </c>
      <c r="G159" s="81"/>
      <c r="H159" s="70"/>
      <c r="I159" s="70"/>
      <c r="J159" s="70"/>
      <c r="K159" s="70"/>
      <c r="L159" s="70"/>
      <c r="M159" s="70" t="s">
        <v>343</v>
      </c>
      <c r="N159" s="70"/>
      <c r="O159" s="70"/>
      <c r="P159" s="70"/>
      <c r="Q159" s="70"/>
      <c r="R159" s="70"/>
      <c r="S159" s="70"/>
      <c r="T159" s="70"/>
      <c r="U159" s="71"/>
      <c r="V159" s="72"/>
    </row>
    <row r="160" spans="1:22" ht="12.75" hidden="1">
      <c r="A160" s="82" t="s">
        <v>342</v>
      </c>
      <c r="B160" s="13">
        <v>3</v>
      </c>
      <c r="C160" s="13">
        <v>9</v>
      </c>
      <c r="D160" s="13"/>
      <c r="E160" s="13">
        <v>36</v>
      </c>
      <c r="F160" s="13">
        <v>6</v>
      </c>
      <c r="G160" s="13"/>
      <c r="H160" s="83"/>
      <c r="I160" s="83">
        <v>1</v>
      </c>
      <c r="J160" s="83"/>
      <c r="K160" s="83"/>
      <c r="L160" s="83"/>
      <c r="M160" s="83"/>
      <c r="N160" s="83" t="s">
        <v>344</v>
      </c>
      <c r="O160" s="83"/>
      <c r="P160" s="83"/>
      <c r="Q160" s="83"/>
      <c r="R160" s="83"/>
      <c r="S160" s="83"/>
      <c r="T160" s="83"/>
      <c r="U160" s="84"/>
      <c r="V160" s="72"/>
    </row>
    <row r="161" spans="1:22" ht="12.75" hidden="1">
      <c r="A161" s="82" t="s">
        <v>342</v>
      </c>
      <c r="B161" s="13">
        <v>9</v>
      </c>
      <c r="C161" s="13">
        <v>9</v>
      </c>
      <c r="D161" s="13"/>
      <c r="E161" s="13">
        <v>36</v>
      </c>
      <c r="F161" s="13">
        <v>7</v>
      </c>
      <c r="G161" s="13"/>
      <c r="H161" s="83"/>
      <c r="I161" s="83"/>
      <c r="J161" s="83"/>
      <c r="K161" s="83">
        <v>3</v>
      </c>
      <c r="L161" s="83">
        <v>4</v>
      </c>
      <c r="M161" s="83">
        <v>5</v>
      </c>
      <c r="N161" s="83">
        <v>6</v>
      </c>
      <c r="O161" s="83">
        <v>7</v>
      </c>
      <c r="P161" s="70"/>
      <c r="Q161" s="70"/>
      <c r="R161" s="70"/>
      <c r="S161" s="70"/>
      <c r="T161" s="70"/>
      <c r="U161" s="71"/>
      <c r="V161" s="72"/>
    </row>
    <row r="162" spans="1:22" ht="12.75" hidden="1">
      <c r="A162" s="82" t="s">
        <v>342</v>
      </c>
      <c r="B162" s="13">
        <v>7</v>
      </c>
      <c r="C162" s="13">
        <v>9</v>
      </c>
      <c r="D162" s="13">
        <v>1</v>
      </c>
      <c r="E162" s="13">
        <v>36</v>
      </c>
      <c r="F162" s="13">
        <v>1</v>
      </c>
      <c r="G162" s="13"/>
      <c r="H162" s="83"/>
      <c r="I162" s="83"/>
      <c r="J162" s="83"/>
      <c r="K162" s="83"/>
      <c r="L162" s="83"/>
      <c r="M162" s="83"/>
      <c r="N162" s="83"/>
      <c r="O162" s="83"/>
      <c r="P162" s="70"/>
      <c r="Q162" s="70"/>
      <c r="R162" s="70"/>
      <c r="S162" s="70"/>
      <c r="T162" s="70"/>
      <c r="U162" s="71"/>
      <c r="V162" s="72"/>
    </row>
    <row r="163" spans="1:22" ht="13.5" hidden="1" thickBot="1">
      <c r="A163" s="85" t="s">
        <v>341</v>
      </c>
      <c r="B163" s="86">
        <v>11</v>
      </c>
      <c r="C163" s="86">
        <v>9</v>
      </c>
      <c r="D163" s="86"/>
      <c r="E163" s="86">
        <v>36</v>
      </c>
      <c r="F163" s="86">
        <v>1</v>
      </c>
      <c r="G163" s="86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8"/>
      <c r="V163" s="72"/>
    </row>
    <row r="164" spans="1:21" ht="13.5" thickBot="1">
      <c r="A164" s="3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>
      <c r="A165" s="26" t="s">
        <v>345</v>
      </c>
      <c r="B165" s="27" t="s">
        <v>413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50"/>
    </row>
    <row r="166" spans="1:21" ht="0.75" customHeight="1" thickBot="1">
      <c r="A166" s="63" t="s">
        <v>346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40"/>
    </row>
    <row r="167" spans="1:21" ht="13.5" hidden="1" thickBot="1">
      <c r="A167" s="30"/>
      <c r="B167" s="2"/>
      <c r="C167" s="2"/>
      <c r="D167" s="2"/>
      <c r="E167" s="2"/>
      <c r="F167" s="2"/>
      <c r="G167" s="2"/>
      <c r="H167" s="2"/>
      <c r="I167" s="201" t="s">
        <v>287</v>
      </c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200"/>
    </row>
    <row r="168" spans="1:21" ht="13.5" thickBot="1">
      <c r="A168" s="144" t="s">
        <v>288</v>
      </c>
      <c r="B168" s="138" t="s">
        <v>289</v>
      </c>
      <c r="C168" s="138" t="s">
        <v>290</v>
      </c>
      <c r="D168" s="138" t="s">
        <v>291</v>
      </c>
      <c r="E168" s="138" t="s">
        <v>292</v>
      </c>
      <c r="F168" s="139"/>
      <c r="G168" s="90" t="s">
        <v>293</v>
      </c>
      <c r="H168" s="2"/>
      <c r="I168" s="16">
        <v>1</v>
      </c>
      <c r="J168" s="16">
        <v>2</v>
      </c>
      <c r="K168" s="16">
        <v>3</v>
      </c>
      <c r="L168" s="16">
        <v>4</v>
      </c>
      <c r="M168" s="16">
        <v>5</v>
      </c>
      <c r="N168" s="16">
        <v>6</v>
      </c>
      <c r="O168" s="16">
        <v>7</v>
      </c>
      <c r="P168" s="16">
        <v>8</v>
      </c>
      <c r="Q168" s="16">
        <v>9</v>
      </c>
      <c r="R168" s="16">
        <v>10</v>
      </c>
      <c r="S168" s="16">
        <v>11</v>
      </c>
      <c r="T168" s="16">
        <v>12</v>
      </c>
      <c r="U168" s="17">
        <v>13</v>
      </c>
    </row>
    <row r="169" spans="1:21" ht="12.75">
      <c r="A169" s="91" t="s">
        <v>347</v>
      </c>
      <c r="B169" s="92">
        <v>1</v>
      </c>
      <c r="C169" s="92">
        <v>18</v>
      </c>
      <c r="D169" s="92">
        <v>1</v>
      </c>
      <c r="E169" s="92">
        <v>96</v>
      </c>
      <c r="F169" s="38">
        <f aca="true" t="shared" si="8" ref="F169:F182">E169*D169</f>
        <v>96</v>
      </c>
      <c r="G169" s="20">
        <f aca="true" t="shared" si="9" ref="G169:G182">IF(I169="",0,E169)+IF(J169="",0,E169)+IF(K169="",0,E169)+IF(L169="",0,E169)+IF(M169="",0,E169)+IF(N169="",0,E169)+IF(O169="",0,E169)+IF(P169="",0,E169)+IF(Q169="",0,E169)+IF(R169="",0,E169)+IF(S169="",0,E169)+IF(T169="",0,E169)+IF(U169="",0,E169)+IF(V169="",0,E169)</f>
        <v>0</v>
      </c>
      <c r="H169" s="2"/>
      <c r="I169" s="4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40"/>
    </row>
    <row r="170" spans="1:21" ht="12.75">
      <c r="A170" s="57" t="s">
        <v>347</v>
      </c>
      <c r="B170" s="9">
        <v>3</v>
      </c>
      <c r="C170" s="9">
        <v>9</v>
      </c>
      <c r="D170" s="9">
        <v>4</v>
      </c>
      <c r="E170" s="9">
        <v>36</v>
      </c>
      <c r="F170" s="38">
        <f t="shared" si="8"/>
        <v>144</v>
      </c>
      <c r="G170" s="20">
        <f t="shared" si="9"/>
        <v>0</v>
      </c>
      <c r="H170" s="2"/>
      <c r="I170" s="41"/>
      <c r="J170" s="41"/>
      <c r="K170" s="41"/>
      <c r="L170" s="41"/>
      <c r="M170" s="2"/>
      <c r="N170" s="2"/>
      <c r="O170" s="2"/>
      <c r="P170" s="2"/>
      <c r="Q170" s="2"/>
      <c r="R170" s="2"/>
      <c r="S170" s="2"/>
      <c r="T170" s="2"/>
      <c r="U170" s="40"/>
    </row>
    <row r="171" spans="1:21" ht="12.75">
      <c r="A171" s="57" t="s">
        <v>347</v>
      </c>
      <c r="B171" s="93" t="s">
        <v>348</v>
      </c>
      <c r="C171" s="9">
        <v>9</v>
      </c>
      <c r="D171" s="9">
        <v>5</v>
      </c>
      <c r="E171" s="9">
        <v>36</v>
      </c>
      <c r="F171" s="38">
        <f t="shared" si="8"/>
        <v>180</v>
      </c>
      <c r="G171" s="20">
        <f t="shared" si="9"/>
        <v>0</v>
      </c>
      <c r="H171" s="2"/>
      <c r="I171" s="38"/>
      <c r="J171" s="38"/>
      <c r="K171" s="38"/>
      <c r="L171" s="38"/>
      <c r="M171" s="38"/>
      <c r="N171" s="2"/>
      <c r="O171" s="2"/>
      <c r="P171" s="2"/>
      <c r="Q171" s="2"/>
      <c r="R171" s="2"/>
      <c r="S171" s="2"/>
      <c r="T171" s="2"/>
      <c r="U171" s="40"/>
    </row>
    <row r="172" spans="1:21" ht="12.75">
      <c r="A172" s="57" t="s">
        <v>347</v>
      </c>
      <c r="B172" s="93" t="s">
        <v>349</v>
      </c>
      <c r="C172" s="9">
        <v>9</v>
      </c>
      <c r="D172" s="9">
        <v>5</v>
      </c>
      <c r="E172" s="9">
        <v>36</v>
      </c>
      <c r="F172" s="38">
        <f t="shared" si="8"/>
        <v>180</v>
      </c>
      <c r="G172" s="20">
        <v>82</v>
      </c>
      <c r="H172" s="2"/>
      <c r="I172" s="38"/>
      <c r="J172" s="38"/>
      <c r="K172" s="38">
        <v>10</v>
      </c>
      <c r="L172" s="38" t="s">
        <v>415</v>
      </c>
      <c r="M172" s="38" t="s">
        <v>415</v>
      </c>
      <c r="N172" s="2"/>
      <c r="O172" s="2"/>
      <c r="P172" s="2"/>
      <c r="Q172" s="2"/>
      <c r="R172" s="2"/>
      <c r="S172" s="2"/>
      <c r="T172" s="2"/>
      <c r="U172" s="40"/>
    </row>
    <row r="173" spans="1:21" ht="12.75">
      <c r="A173" s="57" t="s">
        <v>347</v>
      </c>
      <c r="B173" s="93" t="s">
        <v>350</v>
      </c>
      <c r="C173" s="9">
        <v>9</v>
      </c>
      <c r="D173" s="9">
        <v>4</v>
      </c>
      <c r="E173" s="9">
        <v>36</v>
      </c>
      <c r="F173" s="38">
        <f t="shared" si="8"/>
        <v>144</v>
      </c>
      <c r="G173" s="20">
        <f t="shared" si="9"/>
        <v>144</v>
      </c>
      <c r="H173" s="2"/>
      <c r="I173" s="41" t="s">
        <v>415</v>
      </c>
      <c r="J173" s="41" t="s">
        <v>415</v>
      </c>
      <c r="K173" s="41" t="s">
        <v>415</v>
      </c>
      <c r="L173" s="41" t="s">
        <v>415</v>
      </c>
      <c r="M173" s="2"/>
      <c r="N173" s="2"/>
      <c r="O173" s="2"/>
      <c r="P173" s="2"/>
      <c r="Q173" s="2"/>
      <c r="R173" s="2"/>
      <c r="S173" s="2"/>
      <c r="T173" s="2"/>
      <c r="U173" s="40"/>
    </row>
    <row r="174" spans="1:21" ht="12.75">
      <c r="A174" s="57" t="s">
        <v>347</v>
      </c>
      <c r="B174" s="93" t="s">
        <v>351</v>
      </c>
      <c r="C174" s="9">
        <v>9</v>
      </c>
      <c r="D174" s="9">
        <v>7</v>
      </c>
      <c r="E174" s="9">
        <v>36</v>
      </c>
      <c r="F174" s="38">
        <f t="shared" si="8"/>
        <v>252</v>
      </c>
      <c r="G174" s="20">
        <f t="shared" si="9"/>
        <v>252</v>
      </c>
      <c r="H174" s="2"/>
      <c r="I174" s="38" t="s">
        <v>415</v>
      </c>
      <c r="J174" s="38" t="s">
        <v>415</v>
      </c>
      <c r="K174" s="38" t="s">
        <v>415</v>
      </c>
      <c r="L174" s="38" t="s">
        <v>415</v>
      </c>
      <c r="M174" s="38" t="s">
        <v>415</v>
      </c>
      <c r="N174" s="38" t="s">
        <v>415</v>
      </c>
      <c r="O174" s="38" t="s">
        <v>415</v>
      </c>
      <c r="P174" s="2"/>
      <c r="Q174" s="2"/>
      <c r="R174" s="2"/>
      <c r="S174" s="2"/>
      <c r="T174" s="2"/>
      <c r="U174" s="40"/>
    </row>
    <row r="175" spans="1:21" ht="12.75">
      <c r="A175" s="57" t="s">
        <v>347</v>
      </c>
      <c r="B175" s="93" t="s">
        <v>352</v>
      </c>
      <c r="C175" s="9">
        <v>9</v>
      </c>
      <c r="D175" s="9">
        <v>4</v>
      </c>
      <c r="E175" s="9">
        <v>36</v>
      </c>
      <c r="F175" s="38">
        <f t="shared" si="8"/>
        <v>144</v>
      </c>
      <c r="G175" s="20">
        <f t="shared" si="9"/>
        <v>144</v>
      </c>
      <c r="H175" s="2"/>
      <c r="I175" s="38" t="s">
        <v>415</v>
      </c>
      <c r="J175" s="38" t="s">
        <v>415</v>
      </c>
      <c r="K175" s="38" t="s">
        <v>415</v>
      </c>
      <c r="L175" s="38" t="s">
        <v>415</v>
      </c>
      <c r="M175" s="2"/>
      <c r="N175" s="2"/>
      <c r="O175" s="2"/>
      <c r="P175" s="2"/>
      <c r="Q175" s="2"/>
      <c r="R175" s="2"/>
      <c r="S175" s="2"/>
      <c r="T175" s="2"/>
      <c r="U175" s="40"/>
    </row>
    <row r="176" spans="1:21" ht="12.75">
      <c r="A176" s="57" t="s">
        <v>347</v>
      </c>
      <c r="B176" s="93" t="s">
        <v>353</v>
      </c>
      <c r="C176" s="9">
        <v>12</v>
      </c>
      <c r="D176" s="9">
        <v>2</v>
      </c>
      <c r="E176" s="9">
        <v>48</v>
      </c>
      <c r="F176" s="38">
        <f t="shared" si="8"/>
        <v>96</v>
      </c>
      <c r="G176" s="20">
        <f t="shared" si="9"/>
        <v>0</v>
      </c>
      <c r="H176" s="2"/>
      <c r="I176" s="41"/>
      <c r="J176" s="4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40"/>
    </row>
    <row r="177" spans="1:21" ht="12.75">
      <c r="A177" s="37" t="s">
        <v>354</v>
      </c>
      <c r="B177" s="94" t="s">
        <v>355</v>
      </c>
      <c r="C177" s="9">
        <v>9</v>
      </c>
      <c r="D177" s="9">
        <v>4</v>
      </c>
      <c r="E177" s="9">
        <v>36</v>
      </c>
      <c r="F177" s="38">
        <f t="shared" si="8"/>
        <v>144</v>
      </c>
      <c r="G177" s="20">
        <f t="shared" si="9"/>
        <v>144</v>
      </c>
      <c r="H177" s="6">
        <f aca="true" t="shared" si="10" ref="H177:H182">F177*D177</f>
        <v>576</v>
      </c>
      <c r="I177" s="38" t="s">
        <v>415</v>
      </c>
      <c r="J177" s="38" t="s">
        <v>415</v>
      </c>
      <c r="K177" s="38" t="s">
        <v>415</v>
      </c>
      <c r="L177" s="38" t="s">
        <v>415</v>
      </c>
      <c r="M177" s="2"/>
      <c r="N177" s="2"/>
      <c r="O177" s="2"/>
      <c r="P177" s="2"/>
      <c r="Q177" s="2"/>
      <c r="R177" s="2"/>
      <c r="S177" s="2"/>
      <c r="T177" s="2"/>
      <c r="U177" s="40"/>
    </row>
    <row r="178" spans="1:21" ht="12.75">
      <c r="A178" s="37" t="s">
        <v>354</v>
      </c>
      <c r="B178" s="94" t="s">
        <v>356</v>
      </c>
      <c r="C178" s="9">
        <v>9</v>
      </c>
      <c r="D178" s="9">
        <v>4</v>
      </c>
      <c r="E178" s="9">
        <v>36</v>
      </c>
      <c r="F178" s="38">
        <f t="shared" si="8"/>
        <v>144</v>
      </c>
      <c r="G178" s="20">
        <f t="shared" si="9"/>
        <v>144</v>
      </c>
      <c r="H178" s="6">
        <f t="shared" si="10"/>
        <v>576</v>
      </c>
      <c r="I178" s="41" t="s">
        <v>415</v>
      </c>
      <c r="J178" s="41" t="s">
        <v>415</v>
      </c>
      <c r="K178" s="41" t="s">
        <v>415</v>
      </c>
      <c r="L178" s="41" t="s">
        <v>415</v>
      </c>
      <c r="M178" s="2"/>
      <c r="N178" s="2"/>
      <c r="O178" s="2"/>
      <c r="P178" s="2"/>
      <c r="Q178" s="2"/>
      <c r="R178" s="2"/>
      <c r="S178" s="2"/>
      <c r="T178" s="2"/>
      <c r="U178" s="40"/>
    </row>
    <row r="179" spans="1:21" ht="12.75">
      <c r="A179" s="37" t="s">
        <v>354</v>
      </c>
      <c r="B179" s="9">
        <v>57</v>
      </c>
      <c r="C179" s="9">
        <v>9</v>
      </c>
      <c r="D179" s="9">
        <v>7</v>
      </c>
      <c r="E179" s="9">
        <v>36</v>
      </c>
      <c r="F179" s="38">
        <f t="shared" si="8"/>
        <v>252</v>
      </c>
      <c r="G179" s="20">
        <f t="shared" si="9"/>
        <v>252</v>
      </c>
      <c r="H179" s="6">
        <f t="shared" si="10"/>
        <v>1764</v>
      </c>
      <c r="I179" s="38" t="s">
        <v>415</v>
      </c>
      <c r="J179" s="38" t="s">
        <v>415</v>
      </c>
      <c r="K179" s="38" t="s">
        <v>415</v>
      </c>
      <c r="L179" s="38" t="s">
        <v>415</v>
      </c>
      <c r="M179" s="38" t="s">
        <v>415</v>
      </c>
      <c r="N179" s="38" t="s">
        <v>415</v>
      </c>
      <c r="O179" s="38" t="s">
        <v>415</v>
      </c>
      <c r="P179" s="2"/>
      <c r="Q179" s="2"/>
      <c r="R179" s="2"/>
      <c r="S179" s="2"/>
      <c r="T179" s="2"/>
      <c r="U179" s="40"/>
    </row>
    <row r="180" spans="1:21" ht="12.75">
      <c r="A180" s="37" t="s">
        <v>354</v>
      </c>
      <c r="B180" s="9">
        <v>65</v>
      </c>
      <c r="C180" s="9">
        <v>9</v>
      </c>
      <c r="D180" s="9">
        <v>4</v>
      </c>
      <c r="E180" s="9">
        <v>36</v>
      </c>
      <c r="F180" s="38">
        <f t="shared" si="8"/>
        <v>144</v>
      </c>
      <c r="G180" s="20">
        <f t="shared" si="9"/>
        <v>144</v>
      </c>
      <c r="H180" s="6">
        <f t="shared" si="10"/>
        <v>576</v>
      </c>
      <c r="I180" s="38" t="s">
        <v>415</v>
      </c>
      <c r="J180" s="38" t="s">
        <v>415</v>
      </c>
      <c r="K180" s="38" t="s">
        <v>415</v>
      </c>
      <c r="L180" s="38" t="s">
        <v>415</v>
      </c>
      <c r="M180" s="2"/>
      <c r="N180" s="2"/>
      <c r="O180" s="2"/>
      <c r="P180" s="2"/>
      <c r="Q180" s="2"/>
      <c r="R180" s="2"/>
      <c r="S180" s="2"/>
      <c r="T180" s="2"/>
      <c r="U180" s="40"/>
    </row>
    <row r="181" spans="1:21" ht="12.75">
      <c r="A181" s="37" t="s">
        <v>354</v>
      </c>
      <c r="B181" s="94" t="s">
        <v>357</v>
      </c>
      <c r="C181" s="9">
        <v>9</v>
      </c>
      <c r="D181" s="9">
        <v>4</v>
      </c>
      <c r="E181" s="9">
        <v>36</v>
      </c>
      <c r="F181" s="38">
        <f t="shared" si="8"/>
        <v>144</v>
      </c>
      <c r="G181" s="20">
        <f t="shared" si="9"/>
        <v>108</v>
      </c>
      <c r="H181" s="6">
        <f t="shared" si="10"/>
        <v>576</v>
      </c>
      <c r="I181" s="38" t="s">
        <v>415</v>
      </c>
      <c r="J181" s="38" t="s">
        <v>415</v>
      </c>
      <c r="K181" s="38"/>
      <c r="L181" s="38" t="s">
        <v>415</v>
      </c>
      <c r="M181" s="2"/>
      <c r="N181" s="2"/>
      <c r="O181" s="2"/>
      <c r="P181" s="2"/>
      <c r="Q181" s="2"/>
      <c r="R181" s="2"/>
      <c r="S181" s="2"/>
      <c r="T181" s="2"/>
      <c r="U181" s="40"/>
    </row>
    <row r="182" spans="1:21" ht="13.5" thickBot="1">
      <c r="A182" s="58" t="s">
        <v>354</v>
      </c>
      <c r="B182" s="95" t="s">
        <v>358</v>
      </c>
      <c r="C182" s="96">
        <v>9</v>
      </c>
      <c r="D182" s="96">
        <v>4</v>
      </c>
      <c r="E182" s="96">
        <v>36</v>
      </c>
      <c r="F182" s="59">
        <f t="shared" si="8"/>
        <v>144</v>
      </c>
      <c r="G182" s="161">
        <f t="shared" si="9"/>
        <v>144</v>
      </c>
      <c r="H182" s="61">
        <f t="shared" si="10"/>
        <v>576</v>
      </c>
      <c r="I182" s="59" t="s">
        <v>415</v>
      </c>
      <c r="J182" s="59" t="s">
        <v>415</v>
      </c>
      <c r="K182" s="59" t="s">
        <v>415</v>
      </c>
      <c r="L182" s="59" t="s">
        <v>415</v>
      </c>
      <c r="M182" s="67"/>
      <c r="N182" s="67"/>
      <c r="O182" s="67"/>
      <c r="P182" s="67"/>
      <c r="Q182" s="67"/>
      <c r="R182" s="67"/>
      <c r="S182" s="67"/>
      <c r="T182" s="67"/>
      <c r="U182" s="68"/>
    </row>
    <row r="183" spans="1:21" ht="12.75">
      <c r="A183" s="30" t="s">
        <v>315</v>
      </c>
      <c r="B183" s="2"/>
      <c r="C183" s="2"/>
      <c r="D183" s="2"/>
      <c r="E183" s="2"/>
      <c r="F183" s="2">
        <f>SUM(F169:F182)</f>
        <v>2208</v>
      </c>
      <c r="G183" s="2">
        <f>SUM(G169:G182)</f>
        <v>1558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5" thickBot="1">
      <c r="A184" s="3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>
      <c r="A185" s="26" t="s">
        <v>359</v>
      </c>
      <c r="B185" s="27" t="s">
        <v>413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50"/>
    </row>
    <row r="186" spans="1:21" ht="1.5" customHeight="1" thickBot="1">
      <c r="A186" s="63" t="s">
        <v>346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40"/>
    </row>
    <row r="187" spans="1:21" ht="13.5" hidden="1" thickBot="1">
      <c r="A187" s="30"/>
      <c r="B187" s="2"/>
      <c r="C187" s="2"/>
      <c r="D187" s="2"/>
      <c r="E187" s="2"/>
      <c r="F187" s="2"/>
      <c r="G187" s="2"/>
      <c r="H187" s="2"/>
      <c r="I187" s="201" t="s">
        <v>287</v>
      </c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200"/>
    </row>
    <row r="188" spans="1:21" ht="12.75">
      <c r="A188" s="97" t="s">
        <v>288</v>
      </c>
      <c r="B188" s="98" t="s">
        <v>289</v>
      </c>
      <c r="C188" s="98" t="s">
        <v>290</v>
      </c>
      <c r="D188" s="98" t="s">
        <v>291</v>
      </c>
      <c r="E188" s="98" t="s">
        <v>292</v>
      </c>
      <c r="F188" s="98"/>
      <c r="G188" s="98" t="s">
        <v>293</v>
      </c>
      <c r="H188" s="49"/>
      <c r="I188" s="16">
        <v>1</v>
      </c>
      <c r="J188" s="16">
        <v>2</v>
      </c>
      <c r="K188" s="16">
        <v>3</v>
      </c>
      <c r="L188" s="16">
        <v>4</v>
      </c>
      <c r="M188" s="16">
        <v>5</v>
      </c>
      <c r="N188" s="16">
        <v>6</v>
      </c>
      <c r="O188" s="16">
        <v>7</v>
      </c>
      <c r="P188" s="16">
        <v>8</v>
      </c>
      <c r="Q188" s="16">
        <v>9</v>
      </c>
      <c r="R188" s="16">
        <v>10</v>
      </c>
      <c r="S188" s="16">
        <v>11</v>
      </c>
      <c r="T188" s="16">
        <v>12</v>
      </c>
      <c r="U188" s="17">
        <v>13</v>
      </c>
    </row>
    <row r="189" spans="1:21" ht="12.75">
      <c r="A189" s="37" t="s">
        <v>354</v>
      </c>
      <c r="B189" s="38">
        <v>98</v>
      </c>
      <c r="C189" s="38">
        <v>9</v>
      </c>
      <c r="D189" s="38">
        <v>1</v>
      </c>
      <c r="E189" s="38">
        <v>72</v>
      </c>
      <c r="F189" s="38">
        <f>E189*D189</f>
        <v>72</v>
      </c>
      <c r="G189" s="20">
        <f>IF(I189="",0,E189)+IF(J189="",0,E189)+IF(K189="",0,E189)+IF(L189="",0,E189)+IF(M189="",0,E189)+IF(N189="",0,E189)+IF(O189="",0,E189)+IF(P189="",0,E189)+IF(Q189="",0,E189)+IF(R189="",0,E189)+IF(S189="",0,E189)+IF(T189="",0,E189)+IF(U189="",0,E189)+IF(V189="",0,E189)</f>
        <v>72</v>
      </c>
      <c r="H189" s="2"/>
      <c r="I189" s="41" t="s">
        <v>415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40"/>
    </row>
    <row r="190" spans="1:21" ht="12.75">
      <c r="A190" s="37" t="s">
        <v>354</v>
      </c>
      <c r="B190" s="38">
        <v>102</v>
      </c>
      <c r="C190" s="38">
        <v>9</v>
      </c>
      <c r="D190" s="38">
        <v>2</v>
      </c>
      <c r="E190" s="38">
        <v>36</v>
      </c>
      <c r="F190" s="38">
        <f>E190*D190</f>
        <v>72</v>
      </c>
      <c r="G190" s="20">
        <f>IF(I190="",0,E190)+IF(J190="",0,E190)+IF(K190="",0,E190)+IF(L190="",0,E190)+IF(M190="",0,E190)+IF(N190="",0,E190)+IF(O190="",0,E190)+IF(P190="",0,E190)+IF(Q190="",0,E190)+IF(R190="",0,E190)+IF(S190="",0,E190)+IF(T190="",0,E190)+IF(U190="",0,E190)+IF(V190="",0,E190)</f>
        <v>36</v>
      </c>
      <c r="H190" s="2"/>
      <c r="I190" s="38"/>
      <c r="J190" s="38" t="s">
        <v>415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40"/>
    </row>
    <row r="191" spans="1:21" ht="13.5" thickBot="1">
      <c r="A191" s="43" t="s">
        <v>354</v>
      </c>
      <c r="B191" s="41">
        <v>100</v>
      </c>
      <c r="C191" s="41">
        <v>9</v>
      </c>
      <c r="D191" s="41">
        <v>1</v>
      </c>
      <c r="E191" s="41">
        <v>72</v>
      </c>
      <c r="F191" s="38">
        <f>E191*D191</f>
        <v>72</v>
      </c>
      <c r="G191" s="20">
        <f>IF(I191="",0,E191)+IF(J191="",0,E191)+IF(K191="",0,E191)+IF(L191="",0,E191)+IF(M191="",0,E191)+IF(N191="",0,E191)+IF(O191="",0,E191)+IF(P191="",0,E191)+IF(Q191="",0,E191)+IF(R191="",0,E191)+IF(S191="",0,E191)+IF(T191="",0,E191)+IF(U191="",0,E191)+IF(V191="",0,E191)</f>
        <v>72</v>
      </c>
      <c r="H191" s="2"/>
      <c r="I191" s="41" t="s">
        <v>415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40"/>
    </row>
    <row r="192" spans="1:21" ht="13.5" thickBot="1">
      <c r="A192" s="99" t="s">
        <v>315</v>
      </c>
      <c r="B192" s="100"/>
      <c r="C192" s="100"/>
      <c r="D192" s="100"/>
      <c r="E192" s="100"/>
      <c r="F192" s="100">
        <f>SUM(F189:F191)</f>
        <v>216</v>
      </c>
      <c r="G192" s="100">
        <f>SUM(G189:G191)</f>
        <v>180</v>
      </c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1"/>
    </row>
    <row r="193" spans="1:21" ht="13.5" thickBot="1">
      <c r="A193" s="3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>
      <c r="A194" s="26" t="s">
        <v>360</v>
      </c>
      <c r="B194" s="27" t="s">
        <v>413</v>
      </c>
      <c r="C194" s="49"/>
      <c r="D194" s="49"/>
      <c r="E194" s="49"/>
      <c r="F194" s="49"/>
      <c r="G194" s="50"/>
      <c r="H194" s="49"/>
      <c r="I194" s="48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50"/>
    </row>
    <row r="195" spans="1:21" ht="0.75" customHeight="1" thickBot="1">
      <c r="A195" s="30" t="s">
        <v>361</v>
      </c>
      <c r="B195" s="2"/>
      <c r="C195" s="2"/>
      <c r="D195" s="2"/>
      <c r="E195" s="2"/>
      <c r="F195" s="2"/>
      <c r="G195" s="40"/>
      <c r="H195" s="6"/>
      <c r="I195" s="18"/>
      <c r="J195" s="6"/>
      <c r="K195" s="6"/>
      <c r="L195" s="6"/>
      <c r="M195" s="6"/>
      <c r="N195" s="2"/>
      <c r="O195" s="2"/>
      <c r="P195" s="2"/>
      <c r="Q195" s="2"/>
      <c r="R195" s="2"/>
      <c r="S195" s="2"/>
      <c r="T195" s="2"/>
      <c r="U195" s="40"/>
    </row>
    <row r="196" spans="1:21" ht="13.5" hidden="1" thickBot="1">
      <c r="A196" s="30"/>
      <c r="B196" s="2"/>
      <c r="C196" s="2"/>
      <c r="D196" s="2"/>
      <c r="E196" s="2"/>
      <c r="F196" s="2"/>
      <c r="G196" s="40"/>
      <c r="H196" s="6"/>
      <c r="I196" s="198" t="s">
        <v>287</v>
      </c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200"/>
    </row>
    <row r="197" spans="1:21" ht="13.5" thickBot="1">
      <c r="A197" s="144" t="s">
        <v>288</v>
      </c>
      <c r="B197" s="138" t="s">
        <v>289</v>
      </c>
      <c r="C197" s="138" t="s">
        <v>290</v>
      </c>
      <c r="D197" s="138" t="s">
        <v>291</v>
      </c>
      <c r="E197" s="138" t="s">
        <v>292</v>
      </c>
      <c r="F197" s="139"/>
      <c r="G197" s="90" t="s">
        <v>293</v>
      </c>
      <c r="H197" s="51"/>
      <c r="I197" s="145">
        <v>1</v>
      </c>
      <c r="J197" s="98">
        <v>2</v>
      </c>
      <c r="K197" s="98">
        <v>3</v>
      </c>
      <c r="L197" s="98">
        <v>4</v>
      </c>
      <c r="M197" s="98">
        <v>5</v>
      </c>
      <c r="N197" s="98">
        <v>6</v>
      </c>
      <c r="O197" s="98">
        <v>7</v>
      </c>
      <c r="P197" s="98">
        <v>8</v>
      </c>
      <c r="Q197" s="98">
        <v>9</v>
      </c>
      <c r="R197" s="98">
        <v>10</v>
      </c>
      <c r="S197" s="98">
        <v>11</v>
      </c>
      <c r="T197" s="98">
        <v>12</v>
      </c>
      <c r="U197" s="119">
        <v>13</v>
      </c>
    </row>
    <row r="198" spans="1:21" ht="12.75">
      <c r="A198" s="103" t="s">
        <v>362</v>
      </c>
      <c r="B198" s="104">
        <v>27</v>
      </c>
      <c r="C198" s="104">
        <v>9</v>
      </c>
      <c r="D198" s="104">
        <v>6</v>
      </c>
      <c r="E198" s="105">
        <v>36</v>
      </c>
      <c r="F198" s="38">
        <f aca="true" t="shared" si="11" ref="F198:F211">E198*D198</f>
        <v>216</v>
      </c>
      <c r="G198" s="20">
        <f aca="true" t="shared" si="12" ref="G198:G211">IF(I198="",0,E198)+IF(J198="",0,E198)+IF(K198="",0,E198)+IF(L198="",0,E198)+IF(M198="",0,E198)+IF(N198="",0,E198)+IF(O198="",0,E198)+IF(P198="",0,E198)+IF(Q198="",0,E198)+IF(R198="",0,E198)+IF(S198="",0,E198)+IF(T198="",0,E198)+IF(U198="",0,E198)+IF(V198="",0,E198)</f>
        <v>216</v>
      </c>
      <c r="H198" s="1"/>
      <c r="I198" s="106" t="s">
        <v>415</v>
      </c>
      <c r="J198" s="107" t="s">
        <v>415</v>
      </c>
      <c r="K198" s="107" t="s">
        <v>415</v>
      </c>
      <c r="L198" s="107" t="s">
        <v>415</v>
      </c>
      <c r="M198" s="107" t="s">
        <v>415</v>
      </c>
      <c r="N198" s="19" t="s">
        <v>415</v>
      </c>
      <c r="O198" s="108"/>
      <c r="P198" s="108"/>
      <c r="Q198" s="2"/>
      <c r="R198" s="2"/>
      <c r="S198" s="2"/>
      <c r="T198" s="2"/>
      <c r="U198" s="40"/>
    </row>
    <row r="199" spans="1:21" ht="12.75">
      <c r="A199" s="21" t="s">
        <v>362</v>
      </c>
      <c r="B199" s="19">
        <v>29</v>
      </c>
      <c r="C199" s="19">
        <v>9</v>
      </c>
      <c r="D199" s="19">
        <v>4</v>
      </c>
      <c r="E199" s="107">
        <v>36</v>
      </c>
      <c r="F199" s="38">
        <f t="shared" si="11"/>
        <v>144</v>
      </c>
      <c r="G199" s="20">
        <v>26</v>
      </c>
      <c r="H199" s="1"/>
      <c r="I199" s="106"/>
      <c r="J199" s="107"/>
      <c r="K199" s="107"/>
      <c r="L199" s="107">
        <v>26</v>
      </c>
      <c r="M199" s="1"/>
      <c r="N199" s="108"/>
      <c r="O199" s="108"/>
      <c r="P199" s="108"/>
      <c r="Q199" s="2"/>
      <c r="R199" s="2"/>
      <c r="S199" s="2"/>
      <c r="T199" s="2"/>
      <c r="U199" s="40"/>
    </row>
    <row r="200" spans="1:21" ht="12.75">
      <c r="A200" s="21" t="s">
        <v>362</v>
      </c>
      <c r="B200" s="19">
        <v>31</v>
      </c>
      <c r="C200" s="19">
        <v>9</v>
      </c>
      <c r="D200" s="19">
        <v>4</v>
      </c>
      <c r="E200" s="107">
        <v>36</v>
      </c>
      <c r="F200" s="38">
        <f t="shared" si="11"/>
        <v>144</v>
      </c>
      <c r="G200" s="20">
        <f t="shared" si="12"/>
        <v>144</v>
      </c>
      <c r="H200" s="1"/>
      <c r="I200" s="106" t="s">
        <v>415</v>
      </c>
      <c r="J200" s="107" t="s">
        <v>415</v>
      </c>
      <c r="K200" s="107" t="s">
        <v>415</v>
      </c>
      <c r="L200" s="107" t="s">
        <v>415</v>
      </c>
      <c r="M200" s="1"/>
      <c r="N200" s="108"/>
      <c r="O200" s="108"/>
      <c r="P200" s="108"/>
      <c r="Q200" s="2"/>
      <c r="R200" s="2"/>
      <c r="S200" s="2"/>
      <c r="T200" s="2"/>
      <c r="U200" s="40"/>
    </row>
    <row r="201" spans="1:21" ht="12.75">
      <c r="A201" s="21" t="s">
        <v>362</v>
      </c>
      <c r="B201" s="19">
        <v>33</v>
      </c>
      <c r="C201" s="19">
        <v>9</v>
      </c>
      <c r="D201" s="19">
        <v>4</v>
      </c>
      <c r="E201" s="107">
        <v>36</v>
      </c>
      <c r="F201" s="38">
        <f t="shared" si="11"/>
        <v>144</v>
      </c>
      <c r="G201" s="20">
        <f t="shared" si="12"/>
        <v>144</v>
      </c>
      <c r="H201" s="1"/>
      <c r="I201" s="109" t="s">
        <v>415</v>
      </c>
      <c r="J201" s="110" t="s">
        <v>415</v>
      </c>
      <c r="K201" s="110" t="s">
        <v>415</v>
      </c>
      <c r="L201" s="110" t="s">
        <v>415</v>
      </c>
      <c r="M201" s="1"/>
      <c r="N201" s="108"/>
      <c r="O201" s="108"/>
      <c r="P201" s="108"/>
      <c r="Q201" s="2"/>
      <c r="R201" s="2"/>
      <c r="S201" s="2"/>
      <c r="T201" s="2"/>
      <c r="U201" s="40"/>
    </row>
    <row r="202" spans="1:21" ht="12.75">
      <c r="A202" s="21" t="s">
        <v>362</v>
      </c>
      <c r="B202" s="19">
        <v>35</v>
      </c>
      <c r="C202" s="19">
        <v>9</v>
      </c>
      <c r="D202" s="19">
        <v>7</v>
      </c>
      <c r="E202" s="107">
        <v>36</v>
      </c>
      <c r="F202" s="38">
        <f t="shared" si="11"/>
        <v>252</v>
      </c>
      <c r="G202" s="20">
        <f t="shared" si="12"/>
        <v>252</v>
      </c>
      <c r="H202" s="1"/>
      <c r="I202" s="106" t="s">
        <v>415</v>
      </c>
      <c r="J202" s="107" t="s">
        <v>415</v>
      </c>
      <c r="K202" s="107" t="s">
        <v>415</v>
      </c>
      <c r="L202" s="107" t="s">
        <v>415</v>
      </c>
      <c r="M202" s="107" t="s">
        <v>415</v>
      </c>
      <c r="N202" s="19" t="s">
        <v>415</v>
      </c>
      <c r="O202" s="19" t="s">
        <v>415</v>
      </c>
      <c r="P202" s="108"/>
      <c r="Q202" s="2"/>
      <c r="R202" s="2"/>
      <c r="S202" s="2"/>
      <c r="T202" s="2"/>
      <c r="U202" s="40"/>
    </row>
    <row r="203" spans="1:21" ht="12.75">
      <c r="A203" s="21" t="s">
        <v>362</v>
      </c>
      <c r="B203" s="19">
        <v>41</v>
      </c>
      <c r="C203" s="19">
        <v>9</v>
      </c>
      <c r="D203" s="19">
        <v>5</v>
      </c>
      <c r="E203" s="107">
        <v>36</v>
      </c>
      <c r="F203" s="38">
        <f t="shared" si="11"/>
        <v>180</v>
      </c>
      <c r="G203" s="20">
        <f t="shared" si="12"/>
        <v>180</v>
      </c>
      <c r="H203" s="1"/>
      <c r="I203" s="106" t="s">
        <v>415</v>
      </c>
      <c r="J203" s="107" t="s">
        <v>415</v>
      </c>
      <c r="K203" s="107" t="s">
        <v>415</v>
      </c>
      <c r="L203" s="107" t="s">
        <v>415</v>
      </c>
      <c r="M203" s="107" t="s">
        <v>415</v>
      </c>
      <c r="N203" s="108"/>
      <c r="O203" s="108"/>
      <c r="P203" s="108"/>
      <c r="Q203" s="2"/>
      <c r="R203" s="2"/>
      <c r="S203" s="2"/>
      <c r="T203" s="2"/>
      <c r="U203" s="40"/>
    </row>
    <row r="204" spans="1:21" ht="12.75">
      <c r="A204" s="21" t="s">
        <v>362</v>
      </c>
      <c r="B204" s="19">
        <v>43</v>
      </c>
      <c r="C204" s="19">
        <v>9</v>
      </c>
      <c r="D204" s="19">
        <v>4</v>
      </c>
      <c r="E204" s="107">
        <v>36</v>
      </c>
      <c r="F204" s="38">
        <f t="shared" si="11"/>
        <v>144</v>
      </c>
      <c r="G204" s="20">
        <f t="shared" si="12"/>
        <v>144</v>
      </c>
      <c r="H204" s="1"/>
      <c r="I204" s="106" t="s">
        <v>415</v>
      </c>
      <c r="J204" s="107" t="s">
        <v>415</v>
      </c>
      <c r="K204" s="107" t="s">
        <v>415</v>
      </c>
      <c r="L204" s="107" t="s">
        <v>415</v>
      </c>
      <c r="M204" s="1"/>
      <c r="N204" s="108"/>
      <c r="O204" s="108"/>
      <c r="P204" s="108"/>
      <c r="Q204" s="2"/>
      <c r="R204" s="2"/>
      <c r="S204" s="2"/>
      <c r="T204" s="2"/>
      <c r="U204" s="40"/>
    </row>
    <row r="205" spans="1:21" ht="12.75">
      <c r="A205" s="21" t="s">
        <v>362</v>
      </c>
      <c r="B205" s="19">
        <v>45</v>
      </c>
      <c r="C205" s="19">
        <v>9</v>
      </c>
      <c r="D205" s="19">
        <v>4</v>
      </c>
      <c r="E205" s="107">
        <v>36</v>
      </c>
      <c r="F205" s="38">
        <f>E205*D205</f>
        <v>144</v>
      </c>
      <c r="G205" s="20">
        <f>IF(I205="",0,E205)+IF(J205="",0,E205)+IF(K205="",0,E205)+IF(L205="",0,E205)+IF(M205="",0,E205)+IF(N205="",0,E205)+IF(O205="",0,E205)+IF(P205="",0,E205)+IF(Q205="",0,E205)+IF(R205="",0,E205)+IF(S205="",0,E205)+IF(T205="",0,E205)+IF(U205="",0,E205)+IF(V205="",0,E205)</f>
        <v>144</v>
      </c>
      <c r="H205" s="1"/>
      <c r="I205" s="107" t="s">
        <v>415</v>
      </c>
      <c r="J205" s="107" t="s">
        <v>415</v>
      </c>
      <c r="K205" s="107" t="s">
        <v>415</v>
      </c>
      <c r="L205" s="107" t="s">
        <v>415</v>
      </c>
      <c r="M205" s="1"/>
      <c r="N205" s="108"/>
      <c r="O205" s="108"/>
      <c r="P205" s="108"/>
      <c r="Q205" s="2"/>
      <c r="R205" s="2"/>
      <c r="S205" s="2"/>
      <c r="T205" s="2"/>
      <c r="U205" s="40"/>
    </row>
    <row r="206" spans="1:21" ht="12.75">
      <c r="A206" s="21" t="s">
        <v>363</v>
      </c>
      <c r="B206" s="19">
        <v>2</v>
      </c>
      <c r="C206" s="19">
        <v>9</v>
      </c>
      <c r="D206" s="19">
        <v>5</v>
      </c>
      <c r="E206" s="107">
        <v>36</v>
      </c>
      <c r="F206" s="38">
        <f t="shared" si="11"/>
        <v>180</v>
      </c>
      <c r="G206" s="20">
        <f t="shared" si="12"/>
        <v>180</v>
      </c>
      <c r="H206" s="1"/>
      <c r="I206" s="106" t="s">
        <v>415</v>
      </c>
      <c r="J206" s="107" t="s">
        <v>415</v>
      </c>
      <c r="K206" s="107" t="s">
        <v>415</v>
      </c>
      <c r="L206" s="107" t="s">
        <v>415</v>
      </c>
      <c r="M206" s="107" t="s">
        <v>415</v>
      </c>
      <c r="N206" s="108"/>
      <c r="O206" s="108"/>
      <c r="P206" s="108"/>
      <c r="Q206" s="2"/>
      <c r="R206" s="2"/>
      <c r="S206" s="2"/>
      <c r="T206" s="2"/>
      <c r="U206" s="40"/>
    </row>
    <row r="207" spans="1:21" ht="12.75">
      <c r="A207" s="21" t="s">
        <v>363</v>
      </c>
      <c r="B207" s="19">
        <v>4</v>
      </c>
      <c r="C207" s="19">
        <v>9</v>
      </c>
      <c r="D207" s="19">
        <v>4</v>
      </c>
      <c r="E207" s="107">
        <v>36</v>
      </c>
      <c r="F207" s="38">
        <f t="shared" si="11"/>
        <v>144</v>
      </c>
      <c r="G207" s="20">
        <f t="shared" si="12"/>
        <v>144</v>
      </c>
      <c r="H207" s="1"/>
      <c r="I207" s="109" t="s">
        <v>415</v>
      </c>
      <c r="J207" s="110" t="s">
        <v>415</v>
      </c>
      <c r="K207" s="110" t="s">
        <v>415</v>
      </c>
      <c r="L207" s="110" t="s">
        <v>415</v>
      </c>
      <c r="M207" s="1"/>
      <c r="N207" s="108"/>
      <c r="O207" s="108"/>
      <c r="P207" s="108"/>
      <c r="Q207" s="2"/>
      <c r="R207" s="2"/>
      <c r="S207" s="2"/>
      <c r="T207" s="2"/>
      <c r="U207" s="40"/>
    </row>
    <row r="208" spans="1:21" ht="12.75">
      <c r="A208" s="21" t="s">
        <v>363</v>
      </c>
      <c r="B208" s="19">
        <v>6</v>
      </c>
      <c r="C208" s="19">
        <v>9</v>
      </c>
      <c r="D208" s="19">
        <v>7</v>
      </c>
      <c r="E208" s="107">
        <v>36</v>
      </c>
      <c r="F208" s="38">
        <f t="shared" si="11"/>
        <v>252</v>
      </c>
      <c r="G208" s="20">
        <f t="shared" si="12"/>
        <v>252</v>
      </c>
      <c r="H208" s="1"/>
      <c r="I208" s="106" t="s">
        <v>415</v>
      </c>
      <c r="J208" s="107" t="s">
        <v>415</v>
      </c>
      <c r="K208" s="107" t="s">
        <v>415</v>
      </c>
      <c r="L208" s="107" t="s">
        <v>415</v>
      </c>
      <c r="M208" s="107" t="s">
        <v>415</v>
      </c>
      <c r="N208" s="19" t="s">
        <v>415</v>
      </c>
      <c r="O208" s="19" t="s">
        <v>415</v>
      </c>
      <c r="P208" s="108"/>
      <c r="Q208" s="2"/>
      <c r="R208" s="2"/>
      <c r="S208" s="2"/>
      <c r="T208" s="2"/>
      <c r="U208" s="40"/>
    </row>
    <row r="209" spans="1:21" ht="12.75">
      <c r="A209" s="21" t="s">
        <v>363</v>
      </c>
      <c r="B209" s="19">
        <v>8</v>
      </c>
      <c r="C209" s="19">
        <v>9</v>
      </c>
      <c r="D209" s="19">
        <v>5</v>
      </c>
      <c r="E209" s="107">
        <v>36</v>
      </c>
      <c r="F209" s="38">
        <f t="shared" si="11"/>
        <v>180</v>
      </c>
      <c r="G209" s="20">
        <f t="shared" si="12"/>
        <v>180</v>
      </c>
      <c r="H209" s="1"/>
      <c r="I209" s="106" t="s">
        <v>415</v>
      </c>
      <c r="J209" s="107" t="s">
        <v>415</v>
      </c>
      <c r="K209" s="107" t="s">
        <v>415</v>
      </c>
      <c r="L209" s="107" t="s">
        <v>415</v>
      </c>
      <c r="M209" s="107" t="s">
        <v>415</v>
      </c>
      <c r="N209" s="108"/>
      <c r="O209" s="108"/>
      <c r="P209" s="108"/>
      <c r="Q209" s="2"/>
      <c r="R209" s="2"/>
      <c r="S209" s="2"/>
      <c r="T209" s="2"/>
      <c r="U209" s="40"/>
    </row>
    <row r="210" spans="1:21" ht="12.75">
      <c r="A210" s="21" t="s">
        <v>363</v>
      </c>
      <c r="B210" s="19">
        <v>10</v>
      </c>
      <c r="C210" s="19">
        <v>16</v>
      </c>
      <c r="D210" s="19">
        <v>1</v>
      </c>
      <c r="E210" s="19">
        <v>138</v>
      </c>
      <c r="F210" s="38">
        <f t="shared" si="11"/>
        <v>138</v>
      </c>
      <c r="G210" s="20">
        <v>138</v>
      </c>
      <c r="H210" s="1"/>
      <c r="I210" s="106" t="s">
        <v>415</v>
      </c>
      <c r="J210" s="107" t="s">
        <v>415</v>
      </c>
      <c r="K210" s="1"/>
      <c r="L210" s="1"/>
      <c r="M210" s="1"/>
      <c r="N210" s="108"/>
      <c r="O210" s="108"/>
      <c r="P210" s="108"/>
      <c r="Q210" s="2"/>
      <c r="R210" s="2"/>
      <c r="S210" s="2"/>
      <c r="T210" s="2"/>
      <c r="U210" s="40"/>
    </row>
    <row r="211" spans="1:21" ht="13.5" thickBot="1">
      <c r="A211" s="111" t="s">
        <v>363</v>
      </c>
      <c r="B211" s="112">
        <v>14</v>
      </c>
      <c r="C211" s="112">
        <v>16</v>
      </c>
      <c r="D211" s="112">
        <v>1</v>
      </c>
      <c r="E211" s="112">
        <v>138</v>
      </c>
      <c r="F211" s="59">
        <f t="shared" si="11"/>
        <v>138</v>
      </c>
      <c r="G211" s="161">
        <f t="shared" si="12"/>
        <v>0</v>
      </c>
      <c r="H211" s="113"/>
      <c r="I211" s="114"/>
      <c r="J211" s="115"/>
      <c r="K211" s="113"/>
      <c r="L211" s="113"/>
      <c r="M211" s="113"/>
      <c r="N211" s="24"/>
      <c r="O211" s="24"/>
      <c r="P211" s="24"/>
      <c r="Q211" s="67"/>
      <c r="R211" s="67"/>
      <c r="S211" s="67"/>
      <c r="T211" s="67"/>
      <c r="U211" s="68"/>
    </row>
    <row r="212" spans="1:7" ht="13.5" thickBot="1">
      <c r="A212" s="30" t="s">
        <v>315</v>
      </c>
      <c r="B212" s="2"/>
      <c r="C212" s="2"/>
      <c r="D212" s="2"/>
      <c r="E212" s="2"/>
      <c r="F212" s="40">
        <f>SUM(F198:F211)</f>
        <v>2400</v>
      </c>
      <c r="G212" s="40">
        <f>SUM(G198:G211)</f>
        <v>2144</v>
      </c>
    </row>
    <row r="213" spans="1:21" ht="13.5" thickBot="1">
      <c r="A213" s="26" t="s">
        <v>364</v>
      </c>
      <c r="B213" s="27" t="s">
        <v>413</v>
      </c>
      <c r="C213" s="49" t="s">
        <v>414</v>
      </c>
      <c r="D213" s="49"/>
      <c r="E213" s="49"/>
      <c r="F213" s="49"/>
      <c r="G213" s="50"/>
      <c r="H213" s="51"/>
      <c r="I213" s="116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2"/>
    </row>
    <row r="214" spans="1:21" ht="13.5" hidden="1" thickBot="1">
      <c r="A214" s="30" t="s">
        <v>365</v>
      </c>
      <c r="B214" s="2"/>
      <c r="C214" s="2"/>
      <c r="D214" s="2"/>
      <c r="E214" s="2"/>
      <c r="F214" s="2">
        <v>9</v>
      </c>
      <c r="G214" s="40"/>
      <c r="H214" s="6"/>
      <c r="I214" s="198" t="s">
        <v>287</v>
      </c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200"/>
    </row>
    <row r="215" spans="1:21" ht="13.5" thickBot="1">
      <c r="A215" s="144" t="s">
        <v>288</v>
      </c>
      <c r="B215" s="138" t="s">
        <v>289</v>
      </c>
      <c r="C215" s="138" t="s">
        <v>290</v>
      </c>
      <c r="D215" s="138" t="s">
        <v>291</v>
      </c>
      <c r="E215" s="138" t="s">
        <v>292</v>
      </c>
      <c r="F215" s="139"/>
      <c r="G215" s="90" t="s">
        <v>293</v>
      </c>
      <c r="H215" s="6"/>
      <c r="I215" s="102">
        <v>1</v>
      </c>
      <c r="J215" s="16">
        <v>2</v>
      </c>
      <c r="K215" s="16">
        <v>3</v>
      </c>
      <c r="L215" s="16">
        <v>4</v>
      </c>
      <c r="M215" s="16">
        <v>5</v>
      </c>
      <c r="N215" s="16">
        <v>6</v>
      </c>
      <c r="O215" s="16">
        <v>7</v>
      </c>
      <c r="P215" s="16">
        <v>8</v>
      </c>
      <c r="Q215" s="16">
        <v>9</v>
      </c>
      <c r="R215" s="16">
        <v>10</v>
      </c>
      <c r="S215" s="16">
        <v>11</v>
      </c>
      <c r="T215" s="16">
        <v>12</v>
      </c>
      <c r="U215" s="17">
        <v>13</v>
      </c>
    </row>
    <row r="216" spans="1:21" ht="12.75">
      <c r="A216" s="117" t="s">
        <v>341</v>
      </c>
      <c r="B216" s="118">
        <v>1</v>
      </c>
      <c r="C216" s="118">
        <v>9</v>
      </c>
      <c r="D216" s="118">
        <v>12</v>
      </c>
      <c r="E216" s="118">
        <v>36</v>
      </c>
      <c r="F216" s="38">
        <f>E216*D216</f>
        <v>432</v>
      </c>
      <c r="G216" s="20">
        <f>IF(I216="",0,E216)+IF(J216="",0,E216)+IF(K216="",0,E216)+IF(L216="",0,E216)+IF(M216="",0,E216)+IF(N216="",0,E216)+IF(O216="",0,E216)+IF(P216="",0,E216)+IF(Q216="",0,E216)+IF(R216="",0,E216)+IF(S216="",0,E216)+IF(T216="",0,E216)+IF(U216="",0,E216)+IF(V216="",0,E216)</f>
        <v>432</v>
      </c>
      <c r="H216" s="6"/>
      <c r="I216" s="57" t="s">
        <v>415</v>
      </c>
      <c r="J216" s="9" t="s">
        <v>415</v>
      </c>
      <c r="K216" s="9" t="s">
        <v>415</v>
      </c>
      <c r="L216" s="9" t="s">
        <v>415</v>
      </c>
      <c r="M216" s="9" t="s">
        <v>415</v>
      </c>
      <c r="N216" s="9" t="s">
        <v>415</v>
      </c>
      <c r="O216" s="9" t="s">
        <v>415</v>
      </c>
      <c r="P216" s="9" t="s">
        <v>415</v>
      </c>
      <c r="Q216" s="9" t="s">
        <v>415</v>
      </c>
      <c r="R216" s="9" t="s">
        <v>415</v>
      </c>
      <c r="S216" s="9" t="s">
        <v>415</v>
      </c>
      <c r="T216" s="9" t="s">
        <v>415</v>
      </c>
      <c r="U216" s="10"/>
    </row>
    <row r="217" spans="1:21" ht="12.75">
      <c r="A217" s="37" t="s">
        <v>341</v>
      </c>
      <c r="B217" s="38">
        <v>5</v>
      </c>
      <c r="C217" s="38">
        <v>9</v>
      </c>
      <c r="D217" s="38">
        <v>9</v>
      </c>
      <c r="E217" s="38">
        <v>36</v>
      </c>
      <c r="F217" s="38">
        <f>E217*D217</f>
        <v>324</v>
      </c>
      <c r="G217" s="20">
        <f>IF(I217="",0,E217)+IF(J217="",0,E217)+IF(K217="",0,E217)+IF(L217="",0,E217)+IF(M217="",0,E217)+IF(N217="",0,E217)+IF(O217="",0,E217)+IF(P217="",0,E217)+IF(Q217="",0,E217)+IF(R217="",0,E217)+IF(S217="",0,E217)+IF(T217="",0,E217)+IF(U217="",0,E217)+IF(V217="",0,E217)</f>
        <v>324</v>
      </c>
      <c r="H217" s="6"/>
      <c r="I217" s="155" t="s">
        <v>415</v>
      </c>
      <c r="J217" s="9" t="s">
        <v>415</v>
      </c>
      <c r="K217" s="9" t="s">
        <v>415</v>
      </c>
      <c r="L217" s="9" t="s">
        <v>415</v>
      </c>
      <c r="M217" s="9" t="s">
        <v>415</v>
      </c>
      <c r="N217" s="9" t="s">
        <v>415</v>
      </c>
      <c r="O217" s="9" t="s">
        <v>415</v>
      </c>
      <c r="P217" s="9" t="s">
        <v>415</v>
      </c>
      <c r="Q217" s="9" t="s">
        <v>415</v>
      </c>
      <c r="R217" s="6"/>
      <c r="S217" s="6"/>
      <c r="T217" s="6"/>
      <c r="U217" s="10"/>
    </row>
    <row r="218" spans="1:21" ht="12.75">
      <c r="A218" s="37" t="s">
        <v>362</v>
      </c>
      <c r="B218" s="38">
        <v>53</v>
      </c>
      <c r="C218" s="38">
        <v>9</v>
      </c>
      <c r="D218" s="38">
        <v>2</v>
      </c>
      <c r="E218" s="38">
        <v>36</v>
      </c>
      <c r="F218" s="38">
        <f>E218*D218</f>
        <v>72</v>
      </c>
      <c r="G218" s="20">
        <f>IF(I218="",0,E218)+IF(J218="",0,E218)+IF(K218="",0,E218)+IF(L218="",0,E218)+IF(M218="",0,E218)+IF(N218="",0,E218)+IF(O218="",0,E218)+IF(P218="",0,E218)+IF(Q218="",0,E218)+IF(R218="",0,E218)+IF(S218="",0,E218)+IF(T218="",0,E218)+IF(U218="",0,E218)+IF(V218="",0,E218)</f>
        <v>72</v>
      </c>
      <c r="H218" s="6"/>
      <c r="I218" s="155" t="s">
        <v>415</v>
      </c>
      <c r="J218" s="9" t="s">
        <v>415</v>
      </c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10"/>
    </row>
    <row r="219" spans="1:21" ht="13.5" thickBot="1">
      <c r="A219" s="58" t="s">
        <v>366</v>
      </c>
      <c r="B219" s="59">
        <v>2</v>
      </c>
      <c r="C219" s="59">
        <v>9</v>
      </c>
      <c r="D219" s="59">
        <v>8</v>
      </c>
      <c r="E219" s="59">
        <v>36</v>
      </c>
      <c r="F219" s="59">
        <f>E219*D219</f>
        <v>288</v>
      </c>
      <c r="G219" s="161">
        <f>IF(I219="",0,E219)+IF(J219="",0,E219)+IF(K219="",0,E219)+IF(L219="",0,E219)+IF(M219="",0,E219)+IF(N219="",0,E219)+IF(O219="",0,E219)+IF(P219="",0,E219)+IF(Q219="",0,E219)+IF(R219="",0,E219)+IF(S219="",0,E219)+IF(T219="",0,E219)+IF(U219="",0,E219)+IF(V219="",0,E219)</f>
        <v>180</v>
      </c>
      <c r="H219" s="61"/>
      <c r="I219" s="157" t="s">
        <v>415</v>
      </c>
      <c r="J219" s="96" t="s">
        <v>415</v>
      </c>
      <c r="K219" s="158" t="s">
        <v>415</v>
      </c>
      <c r="L219" s="96" t="s">
        <v>415</v>
      </c>
      <c r="M219" s="96" t="s">
        <v>415</v>
      </c>
      <c r="N219" s="96"/>
      <c r="O219" s="96"/>
      <c r="P219" s="96"/>
      <c r="Q219" s="61"/>
      <c r="R219" s="61"/>
      <c r="S219" s="61"/>
      <c r="T219" s="61"/>
      <c r="U219" s="25"/>
    </row>
    <row r="220" spans="1:7" ht="13.5" thickBot="1">
      <c r="A220" s="30" t="s">
        <v>315</v>
      </c>
      <c r="B220" s="2"/>
      <c r="C220" s="2"/>
      <c r="D220" s="2"/>
      <c r="E220" s="2"/>
      <c r="F220" s="40">
        <f>SUM(F216:F219)</f>
        <v>1116</v>
      </c>
      <c r="G220" s="40">
        <f>SUM(G216:G219)</f>
        <v>1008</v>
      </c>
    </row>
    <row r="221" spans="1:21" ht="12.75">
      <c r="A221" s="26" t="s">
        <v>337</v>
      </c>
      <c r="B221" s="27" t="s">
        <v>413</v>
      </c>
      <c r="C221" s="49" t="s">
        <v>338</v>
      </c>
      <c r="D221" s="49"/>
      <c r="E221" s="49"/>
      <c r="F221" s="49"/>
      <c r="G221" s="50"/>
      <c r="H221" s="51"/>
      <c r="I221" s="116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2"/>
    </row>
    <row r="222" spans="1:21" ht="1.5" customHeight="1" thickBot="1">
      <c r="A222" s="63" t="s">
        <v>338</v>
      </c>
      <c r="B222" s="129" t="s">
        <v>411</v>
      </c>
      <c r="C222" s="2"/>
      <c r="D222" s="2"/>
      <c r="E222" s="2"/>
      <c r="F222" s="2"/>
      <c r="G222" s="40"/>
      <c r="H222" s="6"/>
      <c r="I222" s="18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10"/>
    </row>
    <row r="223" spans="1:21" ht="13.5" hidden="1" thickBot="1">
      <c r="A223" s="30"/>
      <c r="B223" s="2"/>
      <c r="C223" s="2"/>
      <c r="D223" s="2"/>
      <c r="E223" s="2"/>
      <c r="F223" s="2"/>
      <c r="G223" s="40"/>
      <c r="H223" s="6"/>
      <c r="I223" s="198" t="s">
        <v>287</v>
      </c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200"/>
    </row>
    <row r="224" spans="1:21" ht="12.75">
      <c r="A224" s="97" t="s">
        <v>288</v>
      </c>
      <c r="B224" s="98" t="s">
        <v>289</v>
      </c>
      <c r="C224" s="98" t="s">
        <v>290</v>
      </c>
      <c r="D224" s="98" t="s">
        <v>291</v>
      </c>
      <c r="E224" s="98" t="s">
        <v>292</v>
      </c>
      <c r="F224" s="98"/>
      <c r="G224" s="119" t="s">
        <v>293</v>
      </c>
      <c r="H224" s="6"/>
      <c r="I224" s="102">
        <v>1</v>
      </c>
      <c r="J224" s="16">
        <v>2</v>
      </c>
      <c r="K224" s="16">
        <v>3</v>
      </c>
      <c r="L224" s="16">
        <v>4</v>
      </c>
      <c r="M224" s="16">
        <v>5</v>
      </c>
      <c r="N224" s="16">
        <v>6</v>
      </c>
      <c r="O224" s="16">
        <v>7</v>
      </c>
      <c r="P224" s="16">
        <v>8</v>
      </c>
      <c r="Q224" s="16">
        <v>9</v>
      </c>
      <c r="R224" s="16">
        <v>10</v>
      </c>
      <c r="S224" s="16">
        <v>11</v>
      </c>
      <c r="T224" s="16">
        <v>12</v>
      </c>
      <c r="U224" s="17">
        <v>13</v>
      </c>
    </row>
    <row r="225" spans="1:21" ht="12.75">
      <c r="A225" s="37" t="s">
        <v>366</v>
      </c>
      <c r="B225" s="38">
        <v>10</v>
      </c>
      <c r="C225" s="38">
        <v>10</v>
      </c>
      <c r="D225" s="38">
        <v>8</v>
      </c>
      <c r="E225" s="38">
        <v>40</v>
      </c>
      <c r="F225" s="38">
        <f>E225*D225-4</f>
        <v>316</v>
      </c>
      <c r="G225" s="20">
        <v>316</v>
      </c>
      <c r="H225" s="6"/>
      <c r="I225" s="57" t="s">
        <v>415</v>
      </c>
      <c r="J225" s="9" t="s">
        <v>415</v>
      </c>
      <c r="K225" s="9" t="s">
        <v>415</v>
      </c>
      <c r="L225" s="9" t="s">
        <v>415</v>
      </c>
      <c r="M225" s="9" t="s">
        <v>415</v>
      </c>
      <c r="N225" s="9" t="s">
        <v>415</v>
      </c>
      <c r="O225" s="9" t="s">
        <v>415</v>
      </c>
      <c r="P225" s="9" t="s">
        <v>415</v>
      </c>
      <c r="Q225" s="6"/>
      <c r="R225" s="6"/>
      <c r="S225" s="6"/>
      <c r="T225" s="6"/>
      <c r="U225" s="10"/>
    </row>
    <row r="226" spans="1:21" ht="12.75">
      <c r="A226" s="37" t="s">
        <v>366</v>
      </c>
      <c r="B226" s="38">
        <v>8</v>
      </c>
      <c r="C226" s="38">
        <v>10</v>
      </c>
      <c r="D226" s="38">
        <v>2</v>
      </c>
      <c r="E226" s="38">
        <v>40</v>
      </c>
      <c r="F226" s="38">
        <f>E226*D226</f>
        <v>80</v>
      </c>
      <c r="G226" s="20">
        <f>IF(I226="",0,E226)+IF(J226="",0,E226)+IF(K226="",0,E226)+IF(L226="",0,E226)+IF(M226="",0,E226)+IF(N226="",0,E226)+IF(O226="",0,E226)+IF(P226="",0,E226)+IF(Q226="",0,E226)+IF(R226="",0,E226)+IF(S226="",0,E226)+IF(T226="",0,E226)+IF(U226="",0,E226)+IF(V226="",0,E226)</f>
        <v>80</v>
      </c>
      <c r="H226" s="6"/>
      <c r="I226" s="54" t="s">
        <v>415</v>
      </c>
      <c r="J226" s="55" t="s">
        <v>415</v>
      </c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10"/>
    </row>
    <row r="227" spans="1:21" ht="12.75">
      <c r="A227" s="37" t="s">
        <v>366</v>
      </c>
      <c r="B227" s="38">
        <v>6</v>
      </c>
      <c r="C227" s="38">
        <v>10</v>
      </c>
      <c r="D227" s="38">
        <v>5</v>
      </c>
      <c r="E227" s="38">
        <v>40</v>
      </c>
      <c r="F227" s="38">
        <f>E227*D227-2</f>
        <v>198</v>
      </c>
      <c r="G227" s="20">
        <v>198</v>
      </c>
      <c r="H227" s="6"/>
      <c r="I227" s="57" t="s">
        <v>415</v>
      </c>
      <c r="J227" s="9" t="s">
        <v>415</v>
      </c>
      <c r="K227" s="9" t="s">
        <v>415</v>
      </c>
      <c r="L227" s="9" t="s">
        <v>415</v>
      </c>
      <c r="M227" s="9" t="s">
        <v>415</v>
      </c>
      <c r="N227" s="6"/>
      <c r="O227" s="6"/>
      <c r="P227" s="6"/>
      <c r="Q227" s="6"/>
      <c r="R227" s="6"/>
      <c r="S227" s="6"/>
      <c r="T227" s="6"/>
      <c r="U227" s="10"/>
    </row>
    <row r="228" spans="1:21" ht="12.75">
      <c r="A228" s="37" t="s">
        <v>366</v>
      </c>
      <c r="B228" s="38">
        <v>12</v>
      </c>
      <c r="C228" s="38">
        <v>10</v>
      </c>
      <c r="D228" s="38">
        <v>5</v>
      </c>
      <c r="E228" s="38">
        <v>40</v>
      </c>
      <c r="F228" s="38">
        <f>E228*D228</f>
        <v>200</v>
      </c>
      <c r="G228" s="20">
        <f>IF(I228="",0,E228)+IF(J228="",0,E228)+IF(K228="",0,E228)+IF(L228="",0,E228)+IF(M228="",0,E228)+IF(N228="",0,E228)+IF(O228="",0,E228)+IF(P228="",0,E228)+IF(Q228="",0,E228)+IF(R228="",0,E228)+IF(S228="",0,E228)+IF(T228="",0,E228)+IF(U228="",0,E228)+IF(V228="",0,E228)</f>
        <v>200</v>
      </c>
      <c r="H228" s="6"/>
      <c r="I228" s="57" t="s">
        <v>415</v>
      </c>
      <c r="J228" s="9" t="s">
        <v>415</v>
      </c>
      <c r="K228" s="9" t="s">
        <v>415</v>
      </c>
      <c r="L228" s="9" t="s">
        <v>415</v>
      </c>
      <c r="M228" s="9" t="s">
        <v>415</v>
      </c>
      <c r="N228" s="6"/>
      <c r="O228" s="6"/>
      <c r="P228" s="6"/>
      <c r="Q228" s="6"/>
      <c r="R228" s="6"/>
      <c r="S228" s="6"/>
      <c r="T228" s="6"/>
      <c r="U228" s="10"/>
    </row>
    <row r="229" spans="1:21" ht="12.75">
      <c r="A229" s="37" t="s">
        <v>362</v>
      </c>
      <c r="B229" s="38">
        <v>65</v>
      </c>
      <c r="C229" s="38">
        <v>10</v>
      </c>
      <c r="D229" s="38">
        <v>2</v>
      </c>
      <c r="E229" s="38">
        <v>40</v>
      </c>
      <c r="F229" s="38">
        <f>E229*D229</f>
        <v>80</v>
      </c>
      <c r="G229" s="20">
        <f>IF(I229="",0,E229)+IF(J229="",0,E229)+IF(K229="",0,E229)+IF(L229="",0,E229)+IF(M229="",0,E229)+IF(N229="",0,E229)+IF(O229="",0,E229)+IF(P229="",0,E229)+IF(Q229="",0,E229)+IF(R229="",0,E229)+IF(S229="",0,E229)+IF(T229="",0,E229)+IF(U229="",0,E229)+IF(V229="",0,E229)</f>
        <v>80</v>
      </c>
      <c r="H229" s="6"/>
      <c r="I229" s="54" t="s">
        <v>415</v>
      </c>
      <c r="J229" s="55" t="s">
        <v>415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10"/>
    </row>
    <row r="230" spans="1:21" ht="12.75">
      <c r="A230" s="37" t="s">
        <v>362</v>
      </c>
      <c r="B230" s="38">
        <v>63</v>
      </c>
      <c r="C230" s="38">
        <v>10</v>
      </c>
      <c r="D230" s="38">
        <v>6</v>
      </c>
      <c r="E230" s="38">
        <v>40</v>
      </c>
      <c r="F230" s="38">
        <f>E230*D230-2</f>
        <v>238</v>
      </c>
      <c r="G230" s="20">
        <v>238</v>
      </c>
      <c r="H230" s="6"/>
      <c r="I230" s="57" t="s">
        <v>415</v>
      </c>
      <c r="J230" s="9" t="s">
        <v>415</v>
      </c>
      <c r="K230" s="9" t="s">
        <v>415</v>
      </c>
      <c r="L230" s="9" t="s">
        <v>415</v>
      </c>
      <c r="M230" s="9" t="s">
        <v>415</v>
      </c>
      <c r="N230" s="9" t="s">
        <v>415</v>
      </c>
      <c r="O230" s="6"/>
      <c r="P230" s="6"/>
      <c r="Q230" s="6"/>
      <c r="R230" s="6"/>
      <c r="S230" s="6"/>
      <c r="T230" s="6"/>
      <c r="U230" s="10"/>
    </row>
    <row r="231" spans="1:21" ht="12.75">
      <c r="A231" s="37" t="s">
        <v>367</v>
      </c>
      <c r="B231" s="38">
        <v>8</v>
      </c>
      <c r="C231" s="38">
        <v>10</v>
      </c>
      <c r="D231" s="38">
        <v>2</v>
      </c>
      <c r="E231" s="38">
        <v>40</v>
      </c>
      <c r="F231" s="38">
        <f>E231*D231-8</f>
        <v>72</v>
      </c>
      <c r="G231" s="20">
        <v>72</v>
      </c>
      <c r="H231" s="6"/>
      <c r="I231" s="54" t="s">
        <v>415</v>
      </c>
      <c r="J231" s="55" t="s">
        <v>415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10"/>
    </row>
    <row r="232" spans="1:21" ht="13.5" thickBot="1">
      <c r="A232" s="58" t="s">
        <v>367</v>
      </c>
      <c r="B232" s="59">
        <v>10</v>
      </c>
      <c r="C232" s="59">
        <v>10</v>
      </c>
      <c r="D232" s="59">
        <v>6</v>
      </c>
      <c r="E232" s="59">
        <v>40</v>
      </c>
      <c r="F232" s="38">
        <f>E232*D232-2</f>
        <v>238</v>
      </c>
      <c r="G232" s="20">
        <v>238</v>
      </c>
      <c r="H232" s="6"/>
      <c r="I232" s="62" t="s">
        <v>415</v>
      </c>
      <c r="J232" s="96" t="s">
        <v>415</v>
      </c>
      <c r="K232" s="96" t="s">
        <v>415</v>
      </c>
      <c r="L232" s="96" t="s">
        <v>415</v>
      </c>
      <c r="M232" s="96" t="s">
        <v>415</v>
      </c>
      <c r="N232" s="96" t="s">
        <v>415</v>
      </c>
      <c r="O232" s="61"/>
      <c r="P232" s="61"/>
      <c r="Q232" s="61"/>
      <c r="R232" s="61"/>
      <c r="S232" s="61"/>
      <c r="T232" s="61"/>
      <c r="U232" s="25"/>
    </row>
    <row r="233" spans="1:21" ht="13.5" thickBot="1">
      <c r="A233" s="99" t="s">
        <v>315</v>
      </c>
      <c r="B233" s="100"/>
      <c r="C233" s="100"/>
      <c r="D233" s="100"/>
      <c r="E233" s="100"/>
      <c r="F233" s="101">
        <f>SUM(F225:F232)</f>
        <v>1422</v>
      </c>
      <c r="G233" s="101">
        <f>SUM(G225:G232)</f>
        <v>1422</v>
      </c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25"/>
    </row>
    <row r="234" spans="1:21" ht="12.75" hidden="1">
      <c r="A234" s="30"/>
      <c r="B234" s="2"/>
      <c r="C234" s="2"/>
      <c r="D234" s="2"/>
      <c r="E234" s="2"/>
      <c r="F234" s="2"/>
      <c r="G234" s="40"/>
      <c r="H234" s="6"/>
      <c r="I234" s="116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2"/>
    </row>
    <row r="235" spans="1:21" ht="12" customHeight="1" thickBot="1">
      <c r="A235" s="47" t="s">
        <v>368</v>
      </c>
      <c r="B235" s="27" t="s">
        <v>413</v>
      </c>
      <c r="C235" s="2"/>
      <c r="D235" s="2"/>
      <c r="E235" s="2"/>
      <c r="F235" s="2"/>
      <c r="G235" s="40"/>
      <c r="I235" s="1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10"/>
    </row>
    <row r="236" spans="1:21" ht="13.5" hidden="1" thickBot="1">
      <c r="A236" s="120" t="s">
        <v>338</v>
      </c>
      <c r="B236" s="49"/>
      <c r="C236" s="49"/>
      <c r="D236" s="49"/>
      <c r="E236" s="49"/>
      <c r="F236" s="49"/>
      <c r="G236" s="50"/>
      <c r="H236" s="49"/>
      <c r="I236" s="198" t="s">
        <v>287</v>
      </c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200"/>
    </row>
    <row r="237" spans="1:21" ht="12.75">
      <c r="A237" s="97" t="s">
        <v>288</v>
      </c>
      <c r="B237" s="98" t="s">
        <v>289</v>
      </c>
      <c r="C237" s="98" t="s">
        <v>290</v>
      </c>
      <c r="D237" s="98" t="s">
        <v>291</v>
      </c>
      <c r="E237" s="98" t="s">
        <v>292</v>
      </c>
      <c r="F237" s="98"/>
      <c r="G237" s="119" t="s">
        <v>293</v>
      </c>
      <c r="H237" s="6"/>
      <c r="I237" s="102">
        <v>1</v>
      </c>
      <c r="J237" s="16">
        <v>2</v>
      </c>
      <c r="K237" s="16">
        <v>3</v>
      </c>
      <c r="L237" s="16">
        <v>4</v>
      </c>
      <c r="M237" s="16">
        <v>5</v>
      </c>
      <c r="N237" s="16">
        <v>6</v>
      </c>
      <c r="O237" s="16">
        <v>7</v>
      </c>
      <c r="P237" s="16">
        <v>8</v>
      </c>
      <c r="Q237" s="16">
        <v>9</v>
      </c>
      <c r="R237" s="16">
        <v>10</v>
      </c>
      <c r="S237" s="16">
        <v>11</v>
      </c>
      <c r="T237" s="16">
        <v>12</v>
      </c>
      <c r="U237" s="17">
        <v>13</v>
      </c>
    </row>
    <row r="238" spans="1:21" ht="12.75">
      <c r="A238" s="37" t="s">
        <v>341</v>
      </c>
      <c r="B238" s="38">
        <v>15</v>
      </c>
      <c r="C238" s="38">
        <v>9</v>
      </c>
      <c r="D238" s="38">
        <v>12</v>
      </c>
      <c r="E238" s="38">
        <v>36</v>
      </c>
      <c r="F238" s="38">
        <f>E238*D238-11</f>
        <v>421</v>
      </c>
      <c r="G238" s="20">
        <v>421</v>
      </c>
      <c r="H238" s="2"/>
      <c r="I238" s="37" t="s">
        <v>415</v>
      </c>
      <c r="J238" s="38" t="s">
        <v>415</v>
      </c>
      <c r="K238" s="38" t="s">
        <v>415</v>
      </c>
      <c r="L238" s="38" t="s">
        <v>415</v>
      </c>
      <c r="M238" s="38" t="s">
        <v>415</v>
      </c>
      <c r="N238" s="38" t="s">
        <v>415</v>
      </c>
      <c r="O238" s="38" t="s">
        <v>415</v>
      </c>
      <c r="P238" s="38" t="s">
        <v>415</v>
      </c>
      <c r="Q238" s="38" t="s">
        <v>415</v>
      </c>
      <c r="R238" s="38" t="s">
        <v>415</v>
      </c>
      <c r="S238" s="38" t="s">
        <v>415</v>
      </c>
      <c r="T238" s="38" t="s">
        <v>415</v>
      </c>
      <c r="U238" s="40"/>
    </row>
    <row r="239" spans="1:21" ht="12.75">
      <c r="A239" s="37" t="s">
        <v>341</v>
      </c>
      <c r="B239" s="38">
        <v>9</v>
      </c>
      <c r="C239" s="38">
        <v>9</v>
      </c>
      <c r="D239" s="38">
        <v>6</v>
      </c>
      <c r="E239" s="38">
        <v>36</v>
      </c>
      <c r="F239" s="38">
        <f>E239*D239-2</f>
        <v>214</v>
      </c>
      <c r="G239" s="20">
        <v>214</v>
      </c>
      <c r="H239" s="2"/>
      <c r="I239" s="37" t="s">
        <v>415</v>
      </c>
      <c r="J239" s="38" t="s">
        <v>415</v>
      </c>
      <c r="K239" s="38" t="s">
        <v>415</v>
      </c>
      <c r="L239" s="38" t="s">
        <v>415</v>
      </c>
      <c r="M239" s="38" t="s">
        <v>415</v>
      </c>
      <c r="N239" s="38" t="s">
        <v>415</v>
      </c>
      <c r="O239" s="2"/>
      <c r="P239" s="2"/>
      <c r="Q239" s="2"/>
      <c r="R239" s="2"/>
      <c r="S239" s="2"/>
      <c r="T239" s="2"/>
      <c r="U239" s="40"/>
    </row>
    <row r="240" spans="1:21" ht="12.75">
      <c r="A240" s="37" t="s">
        <v>340</v>
      </c>
      <c r="B240" s="38">
        <v>66</v>
      </c>
      <c r="C240" s="38">
        <v>9</v>
      </c>
      <c r="D240" s="38">
        <v>2</v>
      </c>
      <c r="E240" s="38">
        <v>36</v>
      </c>
      <c r="F240" s="38">
        <f>E240*D240</f>
        <v>72</v>
      </c>
      <c r="G240" s="20">
        <f>IF(I240="",0,E240)+IF(J240="",0,E240)+IF(K240="",0,E240)+IF(L240="",0,E240)+IF(M240="",0,E240)+IF(N240="",0,E240)+IF(O240="",0,E240)+IF(P240="",0,E240)+IF(Q240="",0,E240)+IF(R240="",0,E240)+IF(S240="",0,E240)+IF(T240="",0,E240)+IF(U240="",0,E240)+IF(V240="",0,E240)</f>
        <v>0</v>
      </c>
      <c r="H240" s="2"/>
      <c r="I240" s="43"/>
      <c r="J240" s="4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40"/>
    </row>
    <row r="241" spans="1:21" ht="12.75">
      <c r="A241" s="37" t="s">
        <v>340</v>
      </c>
      <c r="B241" s="38">
        <v>70</v>
      </c>
      <c r="C241" s="38">
        <v>9</v>
      </c>
      <c r="D241" s="38">
        <v>13</v>
      </c>
      <c r="E241" s="38">
        <v>36</v>
      </c>
      <c r="F241" s="38">
        <f>E241*D241-2+2</f>
        <v>468</v>
      </c>
      <c r="G241" s="20">
        <v>468</v>
      </c>
      <c r="H241" s="2"/>
      <c r="I241" s="37" t="s">
        <v>415</v>
      </c>
      <c r="J241" s="38" t="s">
        <v>415</v>
      </c>
      <c r="K241" s="38" t="s">
        <v>415</v>
      </c>
      <c r="L241" s="38" t="s">
        <v>415</v>
      </c>
      <c r="M241" s="38" t="s">
        <v>415</v>
      </c>
      <c r="N241" s="38" t="s">
        <v>415</v>
      </c>
      <c r="O241" s="38" t="s">
        <v>415</v>
      </c>
      <c r="P241" s="38" t="s">
        <v>415</v>
      </c>
      <c r="Q241" s="38" t="s">
        <v>415</v>
      </c>
      <c r="R241" s="38" t="s">
        <v>415</v>
      </c>
      <c r="S241" s="38" t="s">
        <v>415</v>
      </c>
      <c r="T241" s="38" t="s">
        <v>415</v>
      </c>
      <c r="U241" s="56" t="s">
        <v>415</v>
      </c>
    </row>
    <row r="242" spans="1:21" ht="12.75">
      <c r="A242" s="37" t="s">
        <v>340</v>
      </c>
      <c r="B242" s="38">
        <v>74</v>
      </c>
      <c r="C242" s="38">
        <v>9</v>
      </c>
      <c r="D242" s="38">
        <v>2</v>
      </c>
      <c r="E242" s="38">
        <v>36</v>
      </c>
      <c r="F242" s="38">
        <f>E242*D242</f>
        <v>72</v>
      </c>
      <c r="G242" s="20">
        <f>IF(I242="",0,E242)+IF(J242="",0,E242)+IF(K242="",0,E242)+IF(L242="",0,E242)+IF(M242="",0,E242)+IF(N242="",0,E242)+IF(O242="",0,E242)+IF(P242="",0,E242)+IF(Q242="",0,E242)+IF(R242="",0,E242)+IF(S242="",0,E242)+IF(T242="",0,E242)+IF(U242="",0,E242)+IF(V242="",0,E242)</f>
        <v>0</v>
      </c>
      <c r="H242" s="2"/>
      <c r="I242" s="43"/>
      <c r="J242" s="4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40"/>
    </row>
    <row r="243" spans="1:21" ht="12.75">
      <c r="A243" s="37" t="s">
        <v>340</v>
      </c>
      <c r="B243" s="38">
        <v>78</v>
      </c>
      <c r="C243" s="38">
        <v>9</v>
      </c>
      <c r="D243" s="38">
        <v>13</v>
      </c>
      <c r="E243" s="38">
        <v>36</v>
      </c>
      <c r="F243" s="38">
        <f>E243*D243-2</f>
        <v>466</v>
      </c>
      <c r="G243" s="20">
        <f>IF(I243="",0,E243)+IF(J243="",0,E243)+IF(K243="",0,E243)+IF(L243="",0,E243)+IF(M243="",0,E243)+IF(N243="",0,E243)+IF(O243="",0,E243)+IF(P243="",0,E243)+IF(Q243="",0,E243)+IF(R243="",0,E243)+IF(S243="",0,E243)+IF(T243="",0,E243)+IF(U243="",0,E243)+IF(V243="",0,E243)</f>
        <v>468</v>
      </c>
      <c r="H243" s="2"/>
      <c r="I243" s="37" t="s">
        <v>415</v>
      </c>
      <c r="J243" s="38" t="s">
        <v>415</v>
      </c>
      <c r="K243" s="38" t="s">
        <v>415</v>
      </c>
      <c r="L243" s="38" t="s">
        <v>415</v>
      </c>
      <c r="M243" s="38" t="s">
        <v>415</v>
      </c>
      <c r="N243" s="38" t="s">
        <v>415</v>
      </c>
      <c r="O243" s="38" t="s">
        <v>415</v>
      </c>
      <c r="P243" s="38" t="s">
        <v>415</v>
      </c>
      <c r="Q243" s="38" t="s">
        <v>415</v>
      </c>
      <c r="R243" s="38" t="s">
        <v>415</v>
      </c>
      <c r="S243" s="38" t="s">
        <v>415</v>
      </c>
      <c r="T243" s="38" t="s">
        <v>415</v>
      </c>
      <c r="U243" s="56" t="s">
        <v>415</v>
      </c>
    </row>
    <row r="244" spans="1:21" ht="12.75">
      <c r="A244" s="37" t="s">
        <v>342</v>
      </c>
      <c r="B244" s="38">
        <v>1</v>
      </c>
      <c r="C244" s="38">
        <v>9</v>
      </c>
      <c r="D244" s="38">
        <v>5</v>
      </c>
      <c r="E244" s="38">
        <v>36</v>
      </c>
      <c r="F244" s="38">
        <f>E244*D244-2</f>
        <v>178</v>
      </c>
      <c r="G244" s="20">
        <f>IF(I244="",0,E244)+IF(J244="",0,E244)+IF(K244="",0,E244)+IF(L244="",0,E244)+IF(M244="",0,E244)+IF(N244="",0,E244)+IF(O244="",0,E244)+IF(P244="",0,E244)+IF(Q244="",0,E244)+IF(R244="",0,E244)+IF(S244="",0,E244)+IF(T244="",0,E244)+IF(U244="",0,E244)+IF(V244="",0,E244)-2</f>
        <v>178</v>
      </c>
      <c r="H244" s="2"/>
      <c r="I244" s="37" t="s">
        <v>415</v>
      </c>
      <c r="J244" s="38" t="s">
        <v>415</v>
      </c>
      <c r="K244" s="38" t="s">
        <v>415</v>
      </c>
      <c r="L244" s="38" t="s">
        <v>415</v>
      </c>
      <c r="M244" s="38" t="s">
        <v>415</v>
      </c>
      <c r="N244" s="2"/>
      <c r="O244" s="2"/>
      <c r="P244" s="2"/>
      <c r="Q244" s="2"/>
      <c r="R244" s="2"/>
      <c r="S244" s="2"/>
      <c r="T244" s="2"/>
      <c r="U244" s="40"/>
    </row>
    <row r="245" spans="1:21" ht="12.75">
      <c r="A245" s="37" t="s">
        <v>342</v>
      </c>
      <c r="B245" s="38">
        <v>5</v>
      </c>
      <c r="C245" s="38">
        <v>9</v>
      </c>
      <c r="D245" s="38">
        <v>6</v>
      </c>
      <c r="E245" s="38">
        <v>36</v>
      </c>
      <c r="F245" s="38">
        <f>E245*D245-2</f>
        <v>214</v>
      </c>
      <c r="G245" s="20">
        <f>IF(I245="",0,E245)+IF(J245="",0,E245)+IF(K245="",0,E245)+IF(L245="",0,E245)+IF(M245="",0,E245)+IF(N245="",0,E245)+IF(O245="",0,E245)+IF(P245="",0,E245)+IF(Q245="",0,E245)+IF(R245="",0,E245)+IF(S245="",0,E245)+IF(T245="",0,E245)+IF(U245="",0,E245)+IF(V245="",0,E245)-2</f>
        <v>214</v>
      </c>
      <c r="H245" s="2"/>
      <c r="I245" s="37" t="s">
        <v>415</v>
      </c>
      <c r="J245" s="38" t="s">
        <v>415</v>
      </c>
      <c r="K245" s="38" t="s">
        <v>415</v>
      </c>
      <c r="L245" s="38" t="s">
        <v>415</v>
      </c>
      <c r="M245" s="38" t="s">
        <v>415</v>
      </c>
      <c r="N245" s="38" t="s">
        <v>415</v>
      </c>
      <c r="O245" s="2"/>
      <c r="P245" s="2"/>
      <c r="Q245" s="2"/>
      <c r="R245" s="2"/>
      <c r="S245" s="2"/>
      <c r="T245" s="2"/>
      <c r="U245" s="40"/>
    </row>
    <row r="246" spans="1:21" ht="12.75">
      <c r="A246" s="37" t="s">
        <v>342</v>
      </c>
      <c r="B246" s="38">
        <v>3</v>
      </c>
      <c r="C246" s="38">
        <v>9</v>
      </c>
      <c r="D246" s="38">
        <v>6</v>
      </c>
      <c r="E246" s="38">
        <v>36</v>
      </c>
      <c r="F246" s="38">
        <f>E246*D246+18</f>
        <v>234</v>
      </c>
      <c r="G246" s="20">
        <f>IF(I246="",0,E246)+IF(J246="",0,E246)+IF(K246="",0,E246)+IF(L246="",0,E246)+IF(M246="",0,E246)+IF(N246="",0,E246)+IF(O246="",0,E246)+IF(P246="",0,E246)+IF(Q246="",0,E246)+IF(R246="",0,E246)+IF(S246="",0,E246)+IF(T246="",0,E246)+IF(U246="",0,E246)+IF(V246="",0,E246)+18</f>
        <v>234</v>
      </c>
      <c r="H246" s="2"/>
      <c r="I246" s="43" t="s">
        <v>415</v>
      </c>
      <c r="J246" s="41" t="s">
        <v>415</v>
      </c>
      <c r="K246" s="41" t="s">
        <v>415</v>
      </c>
      <c r="L246" s="41" t="s">
        <v>415</v>
      </c>
      <c r="M246" s="41" t="s">
        <v>415</v>
      </c>
      <c r="N246" s="41" t="s">
        <v>415</v>
      </c>
      <c r="O246" s="2"/>
      <c r="P246" s="2"/>
      <c r="Q246" s="2"/>
      <c r="R246" s="2"/>
      <c r="S246" s="2"/>
      <c r="T246" s="2"/>
      <c r="U246" s="40"/>
    </row>
    <row r="247" spans="1:21" ht="12.75">
      <c r="A247" s="37" t="s">
        <v>342</v>
      </c>
      <c r="B247" s="38">
        <v>9</v>
      </c>
      <c r="C247" s="38">
        <v>9</v>
      </c>
      <c r="D247" s="38">
        <v>7</v>
      </c>
      <c r="E247" s="38">
        <v>36</v>
      </c>
      <c r="F247" s="38">
        <f>E247*D247</f>
        <v>252</v>
      </c>
      <c r="G247" s="20">
        <f>IF(I247="",0,E247)+IF(J247="",0,E247)+IF(K247="",0,E247)+IF(L247="",0,E247)+IF(M247="",0,E247)+IF(N247="",0,E247)+IF(O247="",0,E247)+IF(P247="",0,E247)+IF(Q247="",0,E247)+IF(R247="",0,E247)+IF(S247="",0,E247)+IF(T247="",0,E247)+IF(U247="",0,E247)+IF(V247="",0,E247)</f>
        <v>252</v>
      </c>
      <c r="H247" s="2"/>
      <c r="I247" s="37" t="s">
        <v>415</v>
      </c>
      <c r="J247" s="38" t="s">
        <v>415</v>
      </c>
      <c r="K247" s="38" t="s">
        <v>415</v>
      </c>
      <c r="L247" s="38" t="s">
        <v>415</v>
      </c>
      <c r="M247" s="38" t="s">
        <v>415</v>
      </c>
      <c r="N247" s="38" t="s">
        <v>415</v>
      </c>
      <c r="O247" s="38" t="s">
        <v>415</v>
      </c>
      <c r="P247" s="2"/>
      <c r="Q247" s="2"/>
      <c r="R247" s="2"/>
      <c r="S247" s="2"/>
      <c r="T247" s="2"/>
      <c r="U247" s="40"/>
    </row>
    <row r="248" spans="1:21" ht="12.75">
      <c r="A248" s="37" t="s">
        <v>342</v>
      </c>
      <c r="B248" s="38">
        <v>7</v>
      </c>
      <c r="C248" s="38">
        <v>9</v>
      </c>
      <c r="D248" s="38">
        <v>2</v>
      </c>
      <c r="E248" s="38">
        <v>36</v>
      </c>
      <c r="F248" s="38">
        <f>E248*D248-4</f>
        <v>68</v>
      </c>
      <c r="G248" s="20">
        <f>IF(I248="",0,E248)+IF(J248="",0,E248)+IF(K248="",0,E248)+IF(L248="",0,E248)+IF(M248="",0,E248)+IF(N248="",0,E248)+IF(O248="",0,E248)+IF(P248="",0,E248)+IF(Q248="",0,E248)+IF(R248="",0,E248)+IF(S248="",0,E248)+IF(T248="",0,E248)+IF(U248="",0,E248)+IF(V248="",0,E248)-8+4</f>
        <v>68</v>
      </c>
      <c r="H248" s="2"/>
      <c r="I248" s="37" t="s">
        <v>415</v>
      </c>
      <c r="J248" s="38" t="s">
        <v>415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40"/>
    </row>
    <row r="249" spans="1:21" ht="13.5" thickBot="1">
      <c r="A249" s="58" t="s">
        <v>341</v>
      </c>
      <c r="B249" s="59">
        <v>11</v>
      </c>
      <c r="C249" s="59">
        <v>9</v>
      </c>
      <c r="D249" s="59">
        <v>2</v>
      </c>
      <c r="E249" s="59">
        <v>36</v>
      </c>
      <c r="F249" s="59">
        <f>E249*D249-8</f>
        <v>64</v>
      </c>
      <c r="G249" s="161">
        <f>IF(I249="",0,E249)+IF(J249="",0,E249)+IF(K249="",0,E249)+IF(L249="",0,E249)+IF(M249="",0,E249)+IF(N249="",0,E249)+IF(O249="",0,E249)+IF(P249="",0,E249)+IF(Q249="",0,E249)+IF(R249="",0,E249)+IF(S249="",0,E249)+IF(T249="",0,E249)+IF(U249="",0,E249)+IF(V249="",0,E249)+4-8-2-2</f>
        <v>64</v>
      </c>
      <c r="H249" s="67"/>
      <c r="I249" s="58" t="s">
        <v>415</v>
      </c>
      <c r="J249" s="59" t="s">
        <v>415</v>
      </c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8"/>
    </row>
    <row r="250" spans="1:21" ht="13.5" thickBot="1">
      <c r="A250" s="30" t="s">
        <v>315</v>
      </c>
      <c r="B250" s="2"/>
      <c r="C250" s="2"/>
      <c r="D250" s="2"/>
      <c r="E250" s="2"/>
      <c r="F250" s="40">
        <f>SUM(F238:F249)</f>
        <v>2723</v>
      </c>
      <c r="G250" s="40">
        <f>SUM(G238:G249)</f>
        <v>2581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5" thickBot="1">
      <c r="A251" s="26" t="s">
        <v>369</v>
      </c>
      <c r="B251" s="27" t="s">
        <v>413</v>
      </c>
      <c r="C251" s="49"/>
      <c r="D251" s="49"/>
      <c r="E251" s="49"/>
      <c r="F251" s="49"/>
      <c r="G251" s="168"/>
      <c r="H251" s="2"/>
      <c r="I251" s="48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50"/>
    </row>
    <row r="252" spans="1:21" ht="13.5" hidden="1" thickBot="1">
      <c r="A252" s="30" t="s">
        <v>370</v>
      </c>
      <c r="B252" s="2"/>
      <c r="C252" s="2"/>
      <c r="D252" s="2"/>
      <c r="E252" s="2"/>
      <c r="F252" s="2"/>
      <c r="G252" s="40"/>
      <c r="H252" s="2"/>
      <c r="I252" s="198" t="s">
        <v>287</v>
      </c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200"/>
    </row>
    <row r="253" spans="1:21" ht="12.75">
      <c r="A253" s="97" t="s">
        <v>288</v>
      </c>
      <c r="B253" s="98" t="s">
        <v>289</v>
      </c>
      <c r="C253" s="98" t="s">
        <v>290</v>
      </c>
      <c r="D253" s="98" t="s">
        <v>291</v>
      </c>
      <c r="E253" s="98" t="s">
        <v>292</v>
      </c>
      <c r="F253" s="98"/>
      <c r="G253" s="119" t="s">
        <v>293</v>
      </c>
      <c r="H253" s="6"/>
      <c r="I253" s="102">
        <v>1</v>
      </c>
      <c r="J253" s="16">
        <v>2</v>
      </c>
      <c r="K253" s="16">
        <v>3</v>
      </c>
      <c r="L253" s="16">
        <v>4</v>
      </c>
      <c r="M253" s="16">
        <v>5</v>
      </c>
      <c r="N253" s="16">
        <v>6</v>
      </c>
      <c r="O253" s="16">
        <v>7</v>
      </c>
      <c r="P253" s="16">
        <v>8</v>
      </c>
      <c r="Q253" s="16">
        <v>9</v>
      </c>
      <c r="R253" s="16">
        <v>10</v>
      </c>
      <c r="S253" s="16">
        <v>11</v>
      </c>
      <c r="T253" s="16">
        <v>12</v>
      </c>
      <c r="U253" s="17">
        <v>13</v>
      </c>
    </row>
    <row r="254" spans="1:21" ht="12.75">
      <c r="A254" s="37" t="s">
        <v>340</v>
      </c>
      <c r="B254" s="38">
        <v>58</v>
      </c>
      <c r="C254" s="38">
        <v>9</v>
      </c>
      <c r="D254" s="38">
        <v>9</v>
      </c>
      <c r="E254" s="38">
        <v>36</v>
      </c>
      <c r="F254" s="38">
        <f aca="true" t="shared" si="13" ref="F254:F259">E254*D254</f>
        <v>324</v>
      </c>
      <c r="G254" s="20">
        <f aca="true" t="shared" si="14" ref="G254:G259">IF(I254="",0,E254)+IF(J254="",0,E254)+IF(K254="",0,E254)+IF(L254="",0,E254)+IF(M254="",0,E254)+IF(N254="",0,E254)+IF(O254="",0,E254)+IF(P254="",0,E254)+IF(Q254="",0,E254)+IF(R254="",0,E254)+IF(S254="",0,E254)+IF(T254="",0,E254)+IF(U254="",0,E254)+IF(V254="",0,E254)</f>
        <v>72</v>
      </c>
      <c r="H254" s="2"/>
      <c r="I254" s="37" t="s">
        <v>415</v>
      </c>
      <c r="J254" s="37" t="s">
        <v>415</v>
      </c>
      <c r="K254" s="37"/>
      <c r="L254" s="37"/>
      <c r="M254" s="37"/>
      <c r="N254" s="37"/>
      <c r="O254" s="37"/>
      <c r="P254" s="37"/>
      <c r="Q254" s="37"/>
      <c r="R254" s="41"/>
      <c r="S254" s="41"/>
      <c r="T254" s="41"/>
      <c r="U254" s="40"/>
    </row>
    <row r="255" spans="1:22" ht="12.75">
      <c r="A255" s="37" t="s">
        <v>340</v>
      </c>
      <c r="B255" s="38">
        <v>64</v>
      </c>
      <c r="C255" s="38">
        <v>9</v>
      </c>
      <c r="D255" s="38">
        <v>14</v>
      </c>
      <c r="E255" s="38">
        <v>36</v>
      </c>
      <c r="F255" s="38">
        <f t="shared" si="13"/>
        <v>504</v>
      </c>
      <c r="G255" s="20">
        <f t="shared" si="14"/>
        <v>504</v>
      </c>
      <c r="H255" s="2"/>
      <c r="I255" s="37" t="s">
        <v>415</v>
      </c>
      <c r="J255" s="37" t="s">
        <v>415</v>
      </c>
      <c r="K255" s="37" t="s">
        <v>415</v>
      </c>
      <c r="L255" s="37" t="s">
        <v>415</v>
      </c>
      <c r="M255" s="37" t="s">
        <v>415</v>
      </c>
      <c r="N255" s="37" t="s">
        <v>415</v>
      </c>
      <c r="O255" s="37" t="s">
        <v>415</v>
      </c>
      <c r="P255" s="37" t="s">
        <v>415</v>
      </c>
      <c r="Q255" s="37" t="s">
        <v>415</v>
      </c>
      <c r="R255" s="37" t="s">
        <v>415</v>
      </c>
      <c r="S255" s="37" t="s">
        <v>415</v>
      </c>
      <c r="T255" s="37" t="s">
        <v>415</v>
      </c>
      <c r="U255" s="56" t="s">
        <v>415</v>
      </c>
      <c r="V255" s="121" t="s">
        <v>415</v>
      </c>
    </row>
    <row r="256" spans="1:21" ht="12.75">
      <c r="A256" s="37" t="s">
        <v>340</v>
      </c>
      <c r="B256" s="38">
        <v>60</v>
      </c>
      <c r="C256" s="38">
        <v>9</v>
      </c>
      <c r="D256" s="38">
        <v>1</v>
      </c>
      <c r="E256" s="38">
        <v>72</v>
      </c>
      <c r="F256" s="38">
        <f t="shared" si="13"/>
        <v>72</v>
      </c>
      <c r="G256" s="20">
        <f t="shared" si="14"/>
        <v>72</v>
      </c>
      <c r="H256" s="2"/>
      <c r="I256" s="37" t="s">
        <v>415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40"/>
    </row>
    <row r="257" spans="1:21" ht="12.75">
      <c r="A257" s="37" t="s">
        <v>341</v>
      </c>
      <c r="B257" s="38">
        <v>26</v>
      </c>
      <c r="C257" s="38">
        <v>9</v>
      </c>
      <c r="D257" s="38">
        <v>1</v>
      </c>
      <c r="E257" s="38">
        <v>36</v>
      </c>
      <c r="F257" s="38">
        <f t="shared" si="13"/>
        <v>36</v>
      </c>
      <c r="G257" s="20">
        <f t="shared" si="14"/>
        <v>36</v>
      </c>
      <c r="H257" s="2"/>
      <c r="I257" s="37" t="s">
        <v>415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40"/>
    </row>
    <row r="258" spans="1:21" ht="12.75">
      <c r="A258" s="37" t="s">
        <v>341</v>
      </c>
      <c r="B258" s="38">
        <v>28</v>
      </c>
      <c r="C258" s="38">
        <v>9</v>
      </c>
      <c r="D258" s="38">
        <v>11</v>
      </c>
      <c r="E258" s="38">
        <v>36</v>
      </c>
      <c r="F258" s="38">
        <f t="shared" si="13"/>
        <v>396</v>
      </c>
      <c r="G258" s="20">
        <f t="shared" si="14"/>
        <v>396</v>
      </c>
      <c r="H258" s="2"/>
      <c r="I258" s="37" t="s">
        <v>415</v>
      </c>
      <c r="J258" s="37" t="s">
        <v>415</v>
      </c>
      <c r="K258" s="37" t="s">
        <v>415</v>
      </c>
      <c r="L258" s="37" t="s">
        <v>415</v>
      </c>
      <c r="M258" s="37" t="s">
        <v>415</v>
      </c>
      <c r="N258" s="37" t="s">
        <v>415</v>
      </c>
      <c r="O258" s="37" t="s">
        <v>415</v>
      </c>
      <c r="P258" s="37" t="s">
        <v>415</v>
      </c>
      <c r="Q258" s="37" t="s">
        <v>415</v>
      </c>
      <c r="R258" s="41" t="s">
        <v>415</v>
      </c>
      <c r="S258" s="41" t="s">
        <v>415</v>
      </c>
      <c r="T258" s="2"/>
      <c r="U258" s="40"/>
    </row>
    <row r="259" spans="1:21" ht="13.5" thickBot="1">
      <c r="A259" s="58" t="s">
        <v>341</v>
      </c>
      <c r="B259" s="59">
        <v>22</v>
      </c>
      <c r="C259" s="59">
        <v>9</v>
      </c>
      <c r="D259" s="59">
        <v>12</v>
      </c>
      <c r="E259" s="59">
        <v>36</v>
      </c>
      <c r="F259" s="59">
        <f t="shared" si="13"/>
        <v>432</v>
      </c>
      <c r="G259" s="161">
        <f t="shared" si="14"/>
        <v>432</v>
      </c>
      <c r="H259" s="2"/>
      <c r="I259" s="58" t="s">
        <v>415</v>
      </c>
      <c r="J259" s="58" t="s">
        <v>415</v>
      </c>
      <c r="K259" s="58" t="s">
        <v>415</v>
      </c>
      <c r="L259" s="58" t="s">
        <v>415</v>
      </c>
      <c r="M259" s="58" t="s">
        <v>415</v>
      </c>
      <c r="N259" s="58" t="s">
        <v>415</v>
      </c>
      <c r="O259" s="58" t="s">
        <v>415</v>
      </c>
      <c r="P259" s="58" t="s">
        <v>415</v>
      </c>
      <c r="Q259" s="58" t="s">
        <v>415</v>
      </c>
      <c r="R259" s="59" t="s">
        <v>415</v>
      </c>
      <c r="S259" s="59" t="s">
        <v>415</v>
      </c>
      <c r="T259" s="59" t="s">
        <v>415</v>
      </c>
      <c r="U259" s="68"/>
    </row>
    <row r="260" spans="1:21" ht="13.5" thickBot="1">
      <c r="A260" s="66" t="s">
        <v>315</v>
      </c>
      <c r="B260" s="67"/>
      <c r="C260" s="67"/>
      <c r="D260" s="67"/>
      <c r="E260" s="67"/>
      <c r="F260" s="68">
        <f>SUM(F254:F259)</f>
        <v>1764</v>
      </c>
      <c r="G260" s="68">
        <f>SUM(G254:G259)</f>
        <v>1512</v>
      </c>
      <c r="H260" s="122"/>
      <c r="I260" s="39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5" thickBot="1">
      <c r="A261" s="2"/>
      <c r="B261" s="42"/>
      <c r="C261" s="42"/>
      <c r="D261" s="42"/>
      <c r="E261" s="42"/>
      <c r="F261" s="42"/>
      <c r="G261" s="42"/>
      <c r="H261" s="41"/>
      <c r="I261" s="4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 customHeight="1" thickBot="1">
      <c r="A262" s="26" t="s">
        <v>371</v>
      </c>
      <c r="B262" s="27" t="s">
        <v>413</v>
      </c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50"/>
    </row>
    <row r="263" spans="1:21" ht="2.25" customHeight="1" hidden="1" thickBot="1">
      <c r="A263" s="48" t="s">
        <v>361</v>
      </c>
      <c r="B263" s="49"/>
      <c r="C263" s="49"/>
      <c r="D263" s="49"/>
      <c r="E263" s="49"/>
      <c r="F263" s="49"/>
      <c r="G263" s="50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50"/>
    </row>
    <row r="264" spans="1:21" ht="13.5" hidden="1" thickBot="1">
      <c r="A264" s="30" t="s">
        <v>372</v>
      </c>
      <c r="B264" s="2"/>
      <c r="C264" s="2"/>
      <c r="D264" s="2"/>
      <c r="E264" s="2"/>
      <c r="F264" s="2"/>
      <c r="G264" s="4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40"/>
    </row>
    <row r="265" spans="1:21" ht="13.5" hidden="1" thickBot="1">
      <c r="A265" s="30" t="s">
        <v>373</v>
      </c>
      <c r="B265" s="2"/>
      <c r="C265" s="2"/>
      <c r="D265" s="2"/>
      <c r="E265" s="2"/>
      <c r="F265" s="2"/>
      <c r="G265" s="40"/>
      <c r="H265" s="2"/>
      <c r="I265" s="198" t="s">
        <v>287</v>
      </c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200"/>
    </row>
    <row r="266" spans="1:21" ht="12.75">
      <c r="A266" s="97" t="s">
        <v>288</v>
      </c>
      <c r="B266" s="98" t="s">
        <v>289</v>
      </c>
      <c r="C266" s="98" t="s">
        <v>290</v>
      </c>
      <c r="D266" s="98" t="s">
        <v>291</v>
      </c>
      <c r="E266" s="98" t="s">
        <v>292</v>
      </c>
      <c r="F266" s="98"/>
      <c r="G266" s="119" t="s">
        <v>293</v>
      </c>
      <c r="H266" s="2"/>
      <c r="I266" s="102">
        <v>1</v>
      </c>
      <c r="J266" s="16">
        <v>2</v>
      </c>
      <c r="K266" s="16">
        <v>3</v>
      </c>
      <c r="L266" s="16">
        <v>4</v>
      </c>
      <c r="M266" s="16">
        <v>5</v>
      </c>
      <c r="N266" s="16">
        <v>6</v>
      </c>
      <c r="O266" s="16">
        <v>7</v>
      </c>
      <c r="P266" s="16">
        <v>8</v>
      </c>
      <c r="Q266" s="16">
        <v>9</v>
      </c>
      <c r="R266" s="16">
        <v>10</v>
      </c>
      <c r="S266" s="16">
        <v>11</v>
      </c>
      <c r="T266" s="16">
        <v>12</v>
      </c>
      <c r="U266" s="17">
        <v>13</v>
      </c>
    </row>
    <row r="267" spans="1:21" ht="12.75">
      <c r="A267" s="57" t="s">
        <v>374</v>
      </c>
      <c r="B267" s="9">
        <v>3</v>
      </c>
      <c r="C267" s="9">
        <v>9</v>
      </c>
      <c r="D267" s="9">
        <v>6</v>
      </c>
      <c r="E267" s="9">
        <v>36</v>
      </c>
      <c r="F267" s="38">
        <f aca="true" t="shared" si="15" ref="F267:F274">E267*D267</f>
        <v>216</v>
      </c>
      <c r="G267" s="20">
        <f aca="true" t="shared" si="16" ref="G267:G274">IF(I267="",0,E267)+IF(J267="",0,E267)+IF(K267="",0,E267)+IF(L267="",0,E267)+IF(M267="",0,E267)+IF(N267="",0,E267)+IF(O267="",0,E267)+IF(P267="",0,E267)+IF(Q267="",0,E267)+IF(R267="",0,E267)+IF(S267="",0,E267)+IF(T267="",0,E267)+IF(U267="",0,E267)+IF(V267="",0,E267)</f>
        <v>216</v>
      </c>
      <c r="H267" s="2"/>
      <c r="I267" s="38" t="s">
        <v>415</v>
      </c>
      <c r="J267" s="38" t="s">
        <v>415</v>
      </c>
      <c r="K267" s="38" t="s">
        <v>415</v>
      </c>
      <c r="L267" s="38" t="s">
        <v>415</v>
      </c>
      <c r="M267" s="38" t="s">
        <v>415</v>
      </c>
      <c r="N267" s="38" t="s">
        <v>415</v>
      </c>
      <c r="O267" s="2"/>
      <c r="P267" s="2"/>
      <c r="Q267" s="2"/>
      <c r="R267" s="2"/>
      <c r="S267" s="2"/>
      <c r="T267" s="2"/>
      <c r="U267" s="40"/>
    </row>
    <row r="268" spans="1:21" ht="12.75">
      <c r="A268" s="57" t="s">
        <v>374</v>
      </c>
      <c r="B268" s="9">
        <v>5</v>
      </c>
      <c r="C268" s="9">
        <v>9</v>
      </c>
      <c r="D268" s="9">
        <v>7</v>
      </c>
      <c r="E268" s="9">
        <v>36</v>
      </c>
      <c r="F268" s="38">
        <f t="shared" si="15"/>
        <v>252</v>
      </c>
      <c r="G268" s="20">
        <f t="shared" si="16"/>
        <v>252</v>
      </c>
      <c r="H268" s="2"/>
      <c r="I268" s="38" t="s">
        <v>415</v>
      </c>
      <c r="J268" s="38" t="s">
        <v>415</v>
      </c>
      <c r="K268" s="38" t="s">
        <v>415</v>
      </c>
      <c r="L268" s="38" t="s">
        <v>415</v>
      </c>
      <c r="M268" s="38" t="s">
        <v>415</v>
      </c>
      <c r="N268" s="38" t="s">
        <v>415</v>
      </c>
      <c r="O268" s="38" t="s">
        <v>415</v>
      </c>
      <c r="P268" s="2"/>
      <c r="Q268" s="2"/>
      <c r="R268" s="2"/>
      <c r="S268" s="2"/>
      <c r="T268" s="2"/>
      <c r="U268" s="40"/>
    </row>
    <row r="269" spans="1:21" ht="12.75">
      <c r="A269" s="57" t="s">
        <v>258</v>
      </c>
      <c r="B269" s="9">
        <v>42</v>
      </c>
      <c r="C269" s="9">
        <v>9</v>
      </c>
      <c r="D269" s="9">
        <v>9</v>
      </c>
      <c r="E269" s="9">
        <v>36</v>
      </c>
      <c r="F269" s="38">
        <f t="shared" si="15"/>
        <v>324</v>
      </c>
      <c r="G269" s="20">
        <f t="shared" si="16"/>
        <v>324</v>
      </c>
      <c r="H269" s="2"/>
      <c r="I269" s="38" t="s">
        <v>415</v>
      </c>
      <c r="J269" s="38" t="s">
        <v>415</v>
      </c>
      <c r="K269" s="38" t="s">
        <v>415</v>
      </c>
      <c r="L269" s="38" t="s">
        <v>415</v>
      </c>
      <c r="M269" s="38" t="s">
        <v>415</v>
      </c>
      <c r="N269" s="38" t="s">
        <v>415</v>
      </c>
      <c r="O269" s="38" t="s">
        <v>415</v>
      </c>
      <c r="P269" s="38" t="s">
        <v>415</v>
      </c>
      <c r="Q269" s="38" t="s">
        <v>415</v>
      </c>
      <c r="R269" s="2"/>
      <c r="S269" s="2"/>
      <c r="T269" s="2"/>
      <c r="U269" s="40"/>
    </row>
    <row r="270" spans="1:21" ht="12.75">
      <c r="A270" s="57" t="s">
        <v>258</v>
      </c>
      <c r="B270" s="9">
        <v>38</v>
      </c>
      <c r="C270" s="9">
        <v>9</v>
      </c>
      <c r="D270" s="9">
        <v>8</v>
      </c>
      <c r="E270" s="9">
        <v>36</v>
      </c>
      <c r="F270" s="38">
        <f t="shared" si="15"/>
        <v>288</v>
      </c>
      <c r="G270" s="20">
        <f t="shared" si="16"/>
        <v>252</v>
      </c>
      <c r="H270" s="2"/>
      <c r="I270" s="38" t="s">
        <v>415</v>
      </c>
      <c r="J270" s="38" t="s">
        <v>415</v>
      </c>
      <c r="K270" s="38" t="s">
        <v>415</v>
      </c>
      <c r="L270" s="38" t="s">
        <v>415</v>
      </c>
      <c r="M270" s="38" t="s">
        <v>415</v>
      </c>
      <c r="N270" s="38" t="s">
        <v>415</v>
      </c>
      <c r="O270" s="38" t="s">
        <v>415</v>
      </c>
      <c r="P270" s="38"/>
      <c r="Q270" s="2"/>
      <c r="R270" s="2"/>
      <c r="S270" s="2"/>
      <c r="T270" s="2"/>
      <c r="U270" s="40"/>
    </row>
    <row r="271" spans="1:21" ht="12.75">
      <c r="A271" s="57" t="s">
        <v>258</v>
      </c>
      <c r="B271" s="9">
        <v>46</v>
      </c>
      <c r="C271" s="9">
        <v>9</v>
      </c>
      <c r="D271" s="9">
        <v>4</v>
      </c>
      <c r="E271" s="9">
        <v>36</v>
      </c>
      <c r="F271" s="38">
        <f t="shared" si="15"/>
        <v>144</v>
      </c>
      <c r="G271" s="20">
        <f t="shared" si="16"/>
        <v>144</v>
      </c>
      <c r="H271" s="2"/>
      <c r="I271" s="38" t="s">
        <v>415</v>
      </c>
      <c r="J271" s="38" t="s">
        <v>415</v>
      </c>
      <c r="K271" s="38" t="s">
        <v>415</v>
      </c>
      <c r="L271" s="38" t="s">
        <v>415</v>
      </c>
      <c r="M271" s="2"/>
      <c r="N271" s="2"/>
      <c r="O271" s="2"/>
      <c r="P271" s="2"/>
      <c r="Q271" s="2"/>
      <c r="R271" s="2"/>
      <c r="S271" s="2"/>
      <c r="T271" s="2"/>
      <c r="U271" s="40"/>
    </row>
    <row r="272" spans="1:21" ht="12.75">
      <c r="A272" s="57" t="s">
        <v>258</v>
      </c>
      <c r="B272" s="9">
        <v>54</v>
      </c>
      <c r="C272" s="9">
        <v>9</v>
      </c>
      <c r="D272" s="9">
        <v>8</v>
      </c>
      <c r="E272" s="9">
        <v>36</v>
      </c>
      <c r="F272" s="38">
        <f t="shared" si="15"/>
        <v>288</v>
      </c>
      <c r="G272" s="20">
        <f t="shared" si="16"/>
        <v>288</v>
      </c>
      <c r="H272" s="2"/>
      <c r="I272" s="38" t="s">
        <v>415</v>
      </c>
      <c r="J272" s="38" t="s">
        <v>415</v>
      </c>
      <c r="K272" s="38" t="s">
        <v>415</v>
      </c>
      <c r="L272" s="38" t="s">
        <v>415</v>
      </c>
      <c r="M272" s="38" t="s">
        <v>415</v>
      </c>
      <c r="N272" s="38" t="s">
        <v>415</v>
      </c>
      <c r="O272" s="38" t="s">
        <v>415</v>
      </c>
      <c r="P272" s="38" t="s">
        <v>415</v>
      </c>
      <c r="Q272" s="2"/>
      <c r="R272" s="2"/>
      <c r="S272" s="2"/>
      <c r="T272" s="2"/>
      <c r="U272" s="40"/>
    </row>
    <row r="273" spans="1:21" ht="12.75">
      <c r="A273" s="57" t="s">
        <v>258</v>
      </c>
      <c r="B273" s="9">
        <v>48</v>
      </c>
      <c r="C273" s="9">
        <v>9</v>
      </c>
      <c r="D273" s="9">
        <v>3</v>
      </c>
      <c r="E273" s="9">
        <v>36</v>
      </c>
      <c r="F273" s="38">
        <f t="shared" si="15"/>
        <v>108</v>
      </c>
      <c r="G273" s="20">
        <f t="shared" si="16"/>
        <v>108</v>
      </c>
      <c r="H273" s="2"/>
      <c r="I273" s="38" t="s">
        <v>415</v>
      </c>
      <c r="J273" s="38" t="s">
        <v>415</v>
      </c>
      <c r="K273" s="38" t="s">
        <v>415</v>
      </c>
      <c r="L273" s="2"/>
      <c r="M273" s="2"/>
      <c r="N273" s="2"/>
      <c r="O273" s="2"/>
      <c r="P273" s="2"/>
      <c r="Q273" s="2"/>
      <c r="R273" s="2"/>
      <c r="S273" s="2"/>
      <c r="T273" s="2"/>
      <c r="U273" s="40"/>
    </row>
    <row r="274" spans="1:21" ht="12.75">
      <c r="A274" s="57" t="s">
        <v>258</v>
      </c>
      <c r="B274" s="9">
        <v>50</v>
      </c>
      <c r="C274" s="9">
        <v>9</v>
      </c>
      <c r="D274" s="9">
        <v>5</v>
      </c>
      <c r="E274" s="9">
        <v>36</v>
      </c>
      <c r="F274" s="38">
        <f t="shared" si="15"/>
        <v>180</v>
      </c>
      <c r="G274" s="20">
        <f t="shared" si="16"/>
        <v>180</v>
      </c>
      <c r="H274" s="2"/>
      <c r="I274" s="38" t="s">
        <v>415</v>
      </c>
      <c r="J274" s="38" t="s">
        <v>415</v>
      </c>
      <c r="K274" s="38" t="s">
        <v>415</v>
      </c>
      <c r="L274" s="38" t="s">
        <v>415</v>
      </c>
      <c r="M274" s="38" t="s">
        <v>415</v>
      </c>
      <c r="N274" s="2"/>
      <c r="O274" s="2"/>
      <c r="P274" s="2"/>
      <c r="Q274" s="2"/>
      <c r="R274" s="2"/>
      <c r="S274" s="2"/>
      <c r="T274" s="2"/>
      <c r="U274" s="40"/>
    </row>
    <row r="275" spans="1:21" ht="13.5" thickBot="1">
      <c r="A275" s="58" t="s">
        <v>315</v>
      </c>
      <c r="B275" s="123"/>
      <c r="C275" s="123"/>
      <c r="D275" s="123"/>
      <c r="E275" s="123"/>
      <c r="F275" s="124">
        <f>SUM(F267:F274)</f>
        <v>1800</v>
      </c>
      <c r="G275" s="124">
        <f>SUM(G267:G274)</f>
        <v>1764</v>
      </c>
      <c r="H275" s="67"/>
      <c r="I275" s="66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8"/>
    </row>
    <row r="276" spans="1:21" ht="13.5" thickBot="1">
      <c r="A276" s="26" t="s">
        <v>375</v>
      </c>
      <c r="B276" s="27" t="s">
        <v>413</v>
      </c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50"/>
    </row>
    <row r="277" spans="1:21" ht="13.5" hidden="1" thickBot="1">
      <c r="A277" s="48" t="s">
        <v>361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40"/>
    </row>
    <row r="278" spans="1:21" ht="13.5" hidden="1" thickBot="1">
      <c r="A278" s="30"/>
      <c r="B278" s="2"/>
      <c r="C278" s="2"/>
      <c r="D278" s="2"/>
      <c r="E278" s="2"/>
      <c r="F278" s="2"/>
      <c r="G278" s="2"/>
      <c r="H278" s="2"/>
      <c r="I278" s="198" t="s">
        <v>287</v>
      </c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200"/>
    </row>
    <row r="279" spans="1:21" ht="12.75">
      <c r="A279" s="97" t="s">
        <v>288</v>
      </c>
      <c r="B279" s="98" t="s">
        <v>289</v>
      </c>
      <c r="C279" s="98" t="s">
        <v>290</v>
      </c>
      <c r="D279" s="98" t="s">
        <v>291</v>
      </c>
      <c r="E279" s="98" t="s">
        <v>292</v>
      </c>
      <c r="F279" s="98"/>
      <c r="G279" s="119" t="s">
        <v>293</v>
      </c>
      <c r="H279" s="2"/>
      <c r="I279" s="102">
        <v>1</v>
      </c>
      <c r="J279" s="16">
        <v>2</v>
      </c>
      <c r="K279" s="16">
        <v>3</v>
      </c>
      <c r="L279" s="16">
        <v>4</v>
      </c>
      <c r="M279" s="16">
        <v>5</v>
      </c>
      <c r="N279" s="16">
        <v>6</v>
      </c>
      <c r="O279" s="16">
        <v>7</v>
      </c>
      <c r="P279" s="16">
        <v>8</v>
      </c>
      <c r="Q279" s="16">
        <v>9</v>
      </c>
      <c r="R279" s="16">
        <v>10</v>
      </c>
      <c r="S279" s="16">
        <v>11</v>
      </c>
      <c r="T279" s="16">
        <v>12</v>
      </c>
      <c r="U279" s="17">
        <v>13</v>
      </c>
    </row>
    <row r="280" spans="1:21" ht="12.75">
      <c r="A280" s="57" t="s">
        <v>258</v>
      </c>
      <c r="B280" s="9">
        <v>32</v>
      </c>
      <c r="C280" s="9">
        <v>9</v>
      </c>
      <c r="D280" s="9">
        <v>12</v>
      </c>
      <c r="E280" s="9">
        <v>36</v>
      </c>
      <c r="F280" s="38">
        <f aca="true" t="shared" si="17" ref="F280:F289">E280*D280</f>
        <v>432</v>
      </c>
      <c r="G280" s="20">
        <f aca="true" t="shared" si="18" ref="G280:G289">IF(I280="",0,E280)+IF(J280="",0,E280)+IF(K280="",0,E280)+IF(L280="",0,E280)+IF(M280="",0,E280)+IF(N280="",0,E280)+IF(O280="",0,E280)+IF(P280="",0,E280)+IF(Q280="",0,E280)+IF(R280="",0,E280)+IF(S280="",0,E280)+IF(T280="",0,E280)+IF(U280="",0,E280)+IF(V280="",0,E280)</f>
        <v>432</v>
      </c>
      <c r="H280" s="2"/>
      <c r="I280" s="38" t="s">
        <v>415</v>
      </c>
      <c r="J280" s="38" t="s">
        <v>415</v>
      </c>
      <c r="K280" s="38" t="s">
        <v>415</v>
      </c>
      <c r="L280" s="38" t="s">
        <v>415</v>
      </c>
      <c r="M280" s="38" t="s">
        <v>415</v>
      </c>
      <c r="N280" s="38" t="s">
        <v>415</v>
      </c>
      <c r="O280" s="38" t="s">
        <v>415</v>
      </c>
      <c r="P280" s="38" t="s">
        <v>415</v>
      </c>
      <c r="Q280" s="38" t="s">
        <v>415</v>
      </c>
      <c r="R280" s="38" t="s">
        <v>415</v>
      </c>
      <c r="S280" s="38" t="s">
        <v>415</v>
      </c>
      <c r="T280" s="38" t="s">
        <v>415</v>
      </c>
      <c r="U280" s="40"/>
    </row>
    <row r="281" spans="1:21" ht="12.75">
      <c r="A281" s="57" t="s">
        <v>261</v>
      </c>
      <c r="B281" s="9">
        <v>33</v>
      </c>
      <c r="C281" s="9">
        <v>9</v>
      </c>
      <c r="D281" s="9">
        <v>2</v>
      </c>
      <c r="E281" s="9">
        <v>36</v>
      </c>
      <c r="F281" s="38">
        <f t="shared" si="17"/>
        <v>72</v>
      </c>
      <c r="G281" s="20">
        <f t="shared" si="18"/>
        <v>72</v>
      </c>
      <c r="H281" s="2"/>
      <c r="I281" s="38" t="s">
        <v>415</v>
      </c>
      <c r="J281" s="38" t="s">
        <v>415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40"/>
    </row>
    <row r="282" spans="1:21" ht="12.75">
      <c r="A282" s="57" t="s">
        <v>261</v>
      </c>
      <c r="B282" s="9">
        <v>35</v>
      </c>
      <c r="C282" s="9">
        <v>9</v>
      </c>
      <c r="D282" s="9">
        <v>11</v>
      </c>
      <c r="E282" s="9">
        <v>36</v>
      </c>
      <c r="F282" s="38">
        <f t="shared" si="17"/>
        <v>396</v>
      </c>
      <c r="G282" s="20">
        <f t="shared" si="18"/>
        <v>396</v>
      </c>
      <c r="H282" s="2"/>
      <c r="I282" s="38" t="s">
        <v>415</v>
      </c>
      <c r="J282" s="38" t="s">
        <v>415</v>
      </c>
      <c r="K282" s="38" t="s">
        <v>415</v>
      </c>
      <c r="L282" s="38" t="s">
        <v>415</v>
      </c>
      <c r="M282" s="38" t="s">
        <v>415</v>
      </c>
      <c r="N282" s="38" t="s">
        <v>415</v>
      </c>
      <c r="O282" s="38" t="s">
        <v>415</v>
      </c>
      <c r="P282" s="38" t="s">
        <v>415</v>
      </c>
      <c r="Q282" s="38" t="s">
        <v>415</v>
      </c>
      <c r="R282" s="38" t="s">
        <v>415</v>
      </c>
      <c r="S282" s="38" t="s">
        <v>415</v>
      </c>
      <c r="T282" s="2"/>
      <c r="U282" s="40"/>
    </row>
    <row r="283" spans="1:21" ht="12.75">
      <c r="A283" s="57" t="s">
        <v>261</v>
      </c>
      <c r="B283" s="9">
        <v>39</v>
      </c>
      <c r="C283" s="9">
        <v>9</v>
      </c>
      <c r="D283" s="9">
        <v>10</v>
      </c>
      <c r="E283" s="9">
        <v>36</v>
      </c>
      <c r="F283" s="38">
        <f t="shared" si="17"/>
        <v>360</v>
      </c>
      <c r="G283" s="20">
        <f t="shared" si="18"/>
        <v>360</v>
      </c>
      <c r="H283" s="2"/>
      <c r="I283" s="38" t="s">
        <v>415</v>
      </c>
      <c r="J283" s="38" t="s">
        <v>415</v>
      </c>
      <c r="K283" s="38" t="s">
        <v>415</v>
      </c>
      <c r="L283" s="38" t="s">
        <v>415</v>
      </c>
      <c r="M283" s="38" t="s">
        <v>415</v>
      </c>
      <c r="N283" s="38" t="s">
        <v>415</v>
      </c>
      <c r="O283" s="38" t="s">
        <v>415</v>
      </c>
      <c r="P283" s="38" t="s">
        <v>415</v>
      </c>
      <c r="Q283" s="38" t="s">
        <v>415</v>
      </c>
      <c r="R283" s="38" t="s">
        <v>415</v>
      </c>
      <c r="S283" s="2"/>
      <c r="T283" s="2"/>
      <c r="U283" s="40"/>
    </row>
    <row r="284" spans="1:21" ht="12.75">
      <c r="A284" s="57" t="s">
        <v>261</v>
      </c>
      <c r="B284" s="9">
        <v>60</v>
      </c>
      <c r="C284" s="9">
        <v>9</v>
      </c>
      <c r="D284" s="9">
        <v>3</v>
      </c>
      <c r="E284" s="9">
        <v>27</v>
      </c>
      <c r="F284" s="38">
        <f t="shared" si="17"/>
        <v>81</v>
      </c>
      <c r="G284" s="20">
        <f t="shared" si="18"/>
        <v>0</v>
      </c>
      <c r="H284" s="2"/>
      <c r="I284" s="38"/>
      <c r="J284" s="38"/>
      <c r="K284" s="38"/>
      <c r="L284" s="2"/>
      <c r="M284" s="2"/>
      <c r="N284" s="2"/>
      <c r="O284" s="2"/>
      <c r="P284" s="2"/>
      <c r="Q284" s="2"/>
      <c r="R284" s="2"/>
      <c r="S284" s="2"/>
      <c r="T284" s="2"/>
      <c r="U284" s="40"/>
    </row>
    <row r="285" spans="1:21" ht="12.75">
      <c r="A285" s="57" t="s">
        <v>261</v>
      </c>
      <c r="B285" s="9">
        <v>62</v>
      </c>
      <c r="C285" s="9">
        <v>9</v>
      </c>
      <c r="D285" s="9">
        <v>4</v>
      </c>
      <c r="E285" s="9">
        <v>36</v>
      </c>
      <c r="F285" s="38">
        <f t="shared" si="17"/>
        <v>144</v>
      </c>
      <c r="G285" s="20">
        <f t="shared" si="18"/>
        <v>0</v>
      </c>
      <c r="H285" s="2"/>
      <c r="I285" s="38"/>
      <c r="J285" s="38"/>
      <c r="K285" s="38"/>
      <c r="L285" s="2"/>
      <c r="M285" s="2"/>
      <c r="N285" s="2"/>
      <c r="O285" s="2"/>
      <c r="P285" s="2"/>
      <c r="Q285" s="2"/>
      <c r="R285" s="2"/>
      <c r="S285" s="2"/>
      <c r="T285" s="2"/>
      <c r="U285" s="40"/>
    </row>
    <row r="286" spans="1:21" ht="12.75">
      <c r="A286" s="57" t="s">
        <v>261</v>
      </c>
      <c r="B286" s="9">
        <v>68</v>
      </c>
      <c r="C286" s="9">
        <v>7</v>
      </c>
      <c r="D286" s="9">
        <v>1</v>
      </c>
      <c r="E286" s="9">
        <v>28</v>
      </c>
      <c r="F286" s="38">
        <f t="shared" si="17"/>
        <v>28</v>
      </c>
      <c r="G286" s="20">
        <f t="shared" si="18"/>
        <v>0</v>
      </c>
      <c r="H286" s="2"/>
      <c r="I286" s="3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40"/>
    </row>
    <row r="287" spans="1:21" ht="12.75">
      <c r="A287" s="57" t="s">
        <v>261</v>
      </c>
      <c r="B287" s="9">
        <v>66</v>
      </c>
      <c r="C287" s="9">
        <v>7</v>
      </c>
      <c r="D287" s="9">
        <v>1</v>
      </c>
      <c r="E287" s="9">
        <v>28</v>
      </c>
      <c r="F287" s="38">
        <f t="shared" si="17"/>
        <v>28</v>
      </c>
      <c r="G287" s="20">
        <f t="shared" si="18"/>
        <v>0</v>
      </c>
      <c r="H287" s="2"/>
      <c r="I287" s="4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40"/>
    </row>
    <row r="288" spans="1:21" ht="12.75">
      <c r="A288" s="57" t="s">
        <v>261</v>
      </c>
      <c r="B288" s="9">
        <v>70</v>
      </c>
      <c r="C288" s="9">
        <v>9</v>
      </c>
      <c r="D288" s="9">
        <v>3</v>
      </c>
      <c r="E288" s="9">
        <v>36</v>
      </c>
      <c r="F288" s="38">
        <f t="shared" si="17"/>
        <v>108</v>
      </c>
      <c r="G288" s="20">
        <f t="shared" si="18"/>
        <v>108</v>
      </c>
      <c r="H288" s="2"/>
      <c r="I288" s="38" t="s">
        <v>415</v>
      </c>
      <c r="J288" s="38" t="s">
        <v>415</v>
      </c>
      <c r="K288" s="38" t="s">
        <v>415</v>
      </c>
      <c r="L288" s="2"/>
      <c r="M288" s="2"/>
      <c r="N288" s="2"/>
      <c r="O288" s="2"/>
      <c r="P288" s="2"/>
      <c r="Q288" s="2"/>
      <c r="R288" s="2"/>
      <c r="S288" s="2"/>
      <c r="T288" s="2"/>
      <c r="U288" s="40"/>
    </row>
    <row r="289" spans="1:21" ht="12.75">
      <c r="A289" s="57" t="s">
        <v>261</v>
      </c>
      <c r="B289" s="9">
        <v>72</v>
      </c>
      <c r="C289" s="9">
        <v>9</v>
      </c>
      <c r="D289" s="9">
        <v>3</v>
      </c>
      <c r="E289" s="9">
        <v>36</v>
      </c>
      <c r="F289" s="38">
        <f t="shared" si="17"/>
        <v>108</v>
      </c>
      <c r="G289" s="20">
        <f t="shared" si="18"/>
        <v>108</v>
      </c>
      <c r="H289" s="6"/>
      <c r="I289" s="9" t="s">
        <v>415</v>
      </c>
      <c r="J289" s="9" t="s">
        <v>415</v>
      </c>
      <c r="K289" s="9" t="s">
        <v>415</v>
      </c>
      <c r="L289" s="6"/>
      <c r="M289" s="6"/>
      <c r="N289" s="6"/>
      <c r="O289" s="6"/>
      <c r="P289" s="6"/>
      <c r="Q289" s="6"/>
      <c r="R289" s="6"/>
      <c r="S289" s="6"/>
      <c r="T289" s="6"/>
      <c r="U289" s="10"/>
    </row>
    <row r="290" spans="1:21" ht="13.5" thickBot="1">
      <c r="A290" s="58" t="s">
        <v>315</v>
      </c>
      <c r="B290" s="59"/>
      <c r="C290" s="59"/>
      <c r="D290" s="59"/>
      <c r="E290" s="59"/>
      <c r="F290" s="60">
        <f>SUM(F280:F289)</f>
        <v>1757</v>
      </c>
      <c r="G290" s="60">
        <f>SUM(G280:G289)</f>
        <v>1476</v>
      </c>
      <c r="H290" s="61"/>
      <c r="I290" s="125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25"/>
    </row>
    <row r="291" spans="1:21" ht="13.5" thickBot="1">
      <c r="A291" s="26" t="s">
        <v>376</v>
      </c>
      <c r="B291" s="27" t="s">
        <v>413</v>
      </c>
      <c r="C291" s="49"/>
      <c r="D291" s="49"/>
      <c r="E291" s="49"/>
      <c r="F291" s="49"/>
      <c r="G291" s="50"/>
      <c r="H291" s="51"/>
      <c r="I291" s="116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2"/>
    </row>
    <row r="292" spans="1:21" ht="13.5" hidden="1" thickBot="1">
      <c r="A292" s="48" t="s">
        <v>361</v>
      </c>
      <c r="B292" s="2"/>
      <c r="C292" s="2"/>
      <c r="D292" s="2"/>
      <c r="E292" s="2"/>
      <c r="F292" s="2"/>
      <c r="G292" s="40"/>
      <c r="H292" s="6"/>
      <c r="I292" s="1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10"/>
    </row>
    <row r="293" spans="1:21" ht="13.5" hidden="1" thickBot="1">
      <c r="A293" s="30"/>
      <c r="B293" s="2"/>
      <c r="C293" s="2"/>
      <c r="D293" s="2"/>
      <c r="E293" s="2"/>
      <c r="F293" s="2"/>
      <c r="G293" s="40"/>
      <c r="H293" s="6"/>
      <c r="I293" s="198" t="s">
        <v>287</v>
      </c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200"/>
    </row>
    <row r="294" spans="1:21" ht="12.75">
      <c r="A294" s="97" t="s">
        <v>288</v>
      </c>
      <c r="B294" s="98" t="s">
        <v>289</v>
      </c>
      <c r="C294" s="98" t="s">
        <v>290</v>
      </c>
      <c r="D294" s="98" t="s">
        <v>291</v>
      </c>
      <c r="E294" s="98" t="s">
        <v>292</v>
      </c>
      <c r="F294" s="98"/>
      <c r="G294" s="119" t="s">
        <v>293</v>
      </c>
      <c r="H294" s="6"/>
      <c r="I294" s="102">
        <v>1</v>
      </c>
      <c r="J294" s="16">
        <v>2</v>
      </c>
      <c r="K294" s="16">
        <v>3</v>
      </c>
      <c r="L294" s="16">
        <v>4</v>
      </c>
      <c r="M294" s="16">
        <v>5</v>
      </c>
      <c r="N294" s="16">
        <v>6</v>
      </c>
      <c r="O294" s="16">
        <v>7</v>
      </c>
      <c r="P294" s="16">
        <v>8</v>
      </c>
      <c r="Q294" s="16">
        <v>9</v>
      </c>
      <c r="R294" s="16">
        <v>10</v>
      </c>
      <c r="S294" s="16">
        <v>11</v>
      </c>
      <c r="T294" s="16">
        <v>12</v>
      </c>
      <c r="U294" s="17">
        <v>13</v>
      </c>
    </row>
    <row r="295" spans="1:21" ht="12.75">
      <c r="A295" s="37" t="s">
        <v>362</v>
      </c>
      <c r="B295" s="38">
        <v>16</v>
      </c>
      <c r="C295" s="38">
        <v>9</v>
      </c>
      <c r="D295" s="38">
        <v>2</v>
      </c>
      <c r="E295" s="38">
        <v>90</v>
      </c>
      <c r="F295" s="38">
        <f>E295*D295</f>
        <v>180</v>
      </c>
      <c r="G295" s="20">
        <f>IF(I296="",0,E296)+IF(J296="",0,E296)+IF(K296="",0,E296)+IF(L296="",0,E296)+IF(M296="",0,E296)+IF(N296="",0,E296)+IF(O296="",0,E296)+IF(P296="",0,E296)+IF(Q296="",0,E296)+IF(R296="",0,E296)+IF(S296="",0,E296)+IF(T296="",0,E296)+IF(U296="",0,E296)+IF(V296="",0,E296)</f>
        <v>72</v>
      </c>
      <c r="H295" s="6"/>
      <c r="I295" s="57" t="s">
        <v>415</v>
      </c>
      <c r="J295" s="9" t="s">
        <v>415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10"/>
    </row>
    <row r="296" spans="1:21" ht="12.75">
      <c r="A296" s="37" t="s">
        <v>362</v>
      </c>
      <c r="B296" s="9">
        <v>20</v>
      </c>
      <c r="C296" s="9">
        <v>9</v>
      </c>
      <c r="D296" s="9">
        <v>2</v>
      </c>
      <c r="E296" s="9">
        <v>36</v>
      </c>
      <c r="F296" s="38">
        <f>E296*D296</f>
        <v>72</v>
      </c>
      <c r="G296" s="20">
        <f>IF(I297="",0,E297)+IF(J297="",0,E297)+IF(K297="",0,E297)+IF(L297="",0,E297)+IF(M297="",0,E297)+IF(N297="",0,E297)+IF(O297="",0,E297)+IF(P297="",0,E297)+IF(Q297="",0,E297)+IF(R297="",0,E297)+IF(S297="",0,E297)+IF(T297="",0,E297)+IF(U297="",0,E297)+IF(V297="",0,E297)</f>
        <v>28</v>
      </c>
      <c r="H296" s="6"/>
      <c r="I296" s="57" t="s">
        <v>415</v>
      </c>
      <c r="J296" s="9" t="s">
        <v>415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10"/>
    </row>
    <row r="297" spans="1:21" ht="12.75">
      <c r="A297" s="37" t="s">
        <v>362</v>
      </c>
      <c r="B297" s="9">
        <v>22</v>
      </c>
      <c r="C297" s="9">
        <v>7</v>
      </c>
      <c r="D297" s="9">
        <v>1</v>
      </c>
      <c r="E297" s="9">
        <v>28</v>
      </c>
      <c r="F297" s="38">
        <f>E297*D297</f>
        <v>28</v>
      </c>
      <c r="G297" s="20">
        <f>IF(I297="",0,E297)+IF(J297="",0,E297)+IF(K297="",0,E297)+IF(L297="",0,E297)+IF(M297="",0,E297)+IF(N297="",0,E297)+IF(O297="",0,E297)+IF(P297="",0,E297)+IF(Q297="",0,E297)+IF(R297="",0,E297)+IF(S297="",0,E297)+IF(T297="",0,E297)+IF(U297="",0,E297)+IF(V297="",0,E297)</f>
        <v>28</v>
      </c>
      <c r="H297" s="6"/>
      <c r="I297" s="54" t="s">
        <v>415</v>
      </c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10"/>
    </row>
    <row r="298" spans="1:21" ht="12.75">
      <c r="A298" s="37" t="s">
        <v>362</v>
      </c>
      <c r="B298" s="9">
        <v>18</v>
      </c>
      <c r="C298" s="9">
        <v>9</v>
      </c>
      <c r="D298" s="9">
        <v>3</v>
      </c>
      <c r="E298" s="9">
        <v>36</v>
      </c>
      <c r="F298" s="38">
        <f>E298*D298</f>
        <v>108</v>
      </c>
      <c r="G298" s="20">
        <f>IF(I298="",0,E298)+IF(J298="",0,E298)+IF(K298="",0,E298)+IF(L298="",0,E298)+IF(M298="",0,E298)+IF(N298="",0,E298)+IF(O298="",0,E298)+IF(P298="",0,E298)+IF(Q298="",0,E298)+IF(R298="",0,E298)+IF(S298="",0,E298)+IF(T298="",0,E298)+IF(U298="",0,E298)+IF(V298="",0,E298)</f>
        <v>108</v>
      </c>
      <c r="H298" s="6"/>
      <c r="I298" s="57" t="s">
        <v>415</v>
      </c>
      <c r="J298" s="9" t="s">
        <v>415</v>
      </c>
      <c r="K298" s="9" t="s">
        <v>415</v>
      </c>
      <c r="L298" s="6"/>
      <c r="M298" s="6"/>
      <c r="N298" s="6"/>
      <c r="O298" s="6"/>
      <c r="P298" s="6"/>
      <c r="Q298" s="6"/>
      <c r="R298" s="6"/>
      <c r="S298" s="6"/>
      <c r="T298" s="6"/>
      <c r="U298" s="10"/>
    </row>
    <row r="299" spans="1:21" ht="13.5" thickBot="1">
      <c r="A299" s="58" t="s">
        <v>362</v>
      </c>
      <c r="B299" s="59">
        <v>24</v>
      </c>
      <c r="C299" s="59">
        <v>6</v>
      </c>
      <c r="D299" s="59">
        <v>2</v>
      </c>
      <c r="E299" s="59">
        <v>30</v>
      </c>
      <c r="F299" s="38">
        <f>E299*D299</f>
        <v>60</v>
      </c>
      <c r="G299" s="20">
        <f>IF(I299="",0,E299)+IF(J299="",0,E299)+IF(K299="",0,E299)+IF(L299="",0,E299)+IF(M299="",0,E299)+IF(N299="",0,E299)+IF(O299="",0,E299)+IF(P299="",0,E299)+IF(Q299="",0,E299)+IF(R299="",0,E299)+IF(S299="",0,E299)+IF(T299="",0,E299)+IF(U299="",0,E299)+IF(V299="",0,E299)</f>
        <v>0</v>
      </c>
      <c r="H299" s="61"/>
      <c r="I299" s="62"/>
      <c r="J299" s="96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25"/>
    </row>
    <row r="300" spans="1:7" ht="12.75" customHeight="1" thickBot="1">
      <c r="A300" s="163" t="s">
        <v>315</v>
      </c>
      <c r="B300" s="67"/>
      <c r="C300" s="67"/>
      <c r="D300" s="67"/>
      <c r="E300" s="67"/>
      <c r="F300" s="124">
        <f>SUM(F295:F299)</f>
        <v>448</v>
      </c>
      <c r="G300" s="124">
        <f>SUM(G295:G299)</f>
        <v>236</v>
      </c>
    </row>
    <row r="301" spans="1:7" ht="13.5" hidden="1" thickBot="1">
      <c r="A301" s="128" t="s">
        <v>377</v>
      </c>
      <c r="B301" s="129"/>
      <c r="C301" s="129"/>
      <c r="D301" s="129"/>
      <c r="E301" s="129"/>
      <c r="F301" s="129"/>
      <c r="G301" s="130"/>
    </row>
    <row r="302" spans="1:22" ht="13.5" thickBot="1">
      <c r="A302" s="26" t="s">
        <v>378</v>
      </c>
      <c r="B302" s="27" t="s">
        <v>413</v>
      </c>
      <c r="C302" s="49"/>
      <c r="D302" s="49"/>
      <c r="E302" s="49"/>
      <c r="F302" s="49"/>
      <c r="G302" s="49"/>
      <c r="H302" s="49"/>
      <c r="I302" s="193" t="s">
        <v>287</v>
      </c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01"/>
    </row>
    <row r="303" spans="1:22" ht="12.75">
      <c r="A303" s="97" t="s">
        <v>288</v>
      </c>
      <c r="B303" s="98" t="s">
        <v>289</v>
      </c>
      <c r="C303" s="98" t="s">
        <v>290</v>
      </c>
      <c r="D303" s="98" t="s">
        <v>291</v>
      </c>
      <c r="E303" s="98" t="s">
        <v>292</v>
      </c>
      <c r="F303" s="98"/>
      <c r="G303" s="119" t="s">
        <v>293</v>
      </c>
      <c r="H303" s="2"/>
      <c r="I303" s="131">
        <v>1</v>
      </c>
      <c r="J303" s="132">
        <v>2</v>
      </c>
      <c r="K303" s="132">
        <v>3</v>
      </c>
      <c r="L303" s="132">
        <v>4</v>
      </c>
      <c r="M303" s="132">
        <v>5</v>
      </c>
      <c r="N303" s="132">
        <v>6</v>
      </c>
      <c r="O303" s="132">
        <v>7</v>
      </c>
      <c r="P303" s="132">
        <v>8</v>
      </c>
      <c r="Q303" s="132">
        <v>9</v>
      </c>
      <c r="R303" s="132">
        <v>10</v>
      </c>
      <c r="S303" s="132">
        <v>11</v>
      </c>
      <c r="T303" s="133">
        <v>12</v>
      </c>
      <c r="U303" s="132">
        <v>13</v>
      </c>
      <c r="V303" s="134">
        <v>14</v>
      </c>
    </row>
    <row r="304" spans="1:22" ht="12.75">
      <c r="A304" s="57" t="s">
        <v>374</v>
      </c>
      <c r="B304" s="38">
        <v>1</v>
      </c>
      <c r="C304" s="38">
        <v>9</v>
      </c>
      <c r="D304" s="38">
        <v>14</v>
      </c>
      <c r="E304" s="38">
        <v>36</v>
      </c>
      <c r="F304" s="38">
        <f>E304*D304</f>
        <v>504</v>
      </c>
      <c r="G304" s="20">
        <f>IF(I304="",0,E304)+IF(J304="",0,E304)+IF(K304="",0,E304)+IF(L304="",0,E304)+IF(M304="",0,E304)+IF(N304="",0,E304)+IF(O304="",0,E304)+IF(P304="",0,E304)+IF(Q304="",0,E304)+IF(R304="",0,E304)+IF(S304="",0,E304)+IF(T304="",0,E304)+IF(U304="",0,E304)+IF(V304="",0,E304)</f>
        <v>504</v>
      </c>
      <c r="H304" s="2"/>
      <c r="I304" s="37" t="s">
        <v>415</v>
      </c>
      <c r="J304" s="38" t="s">
        <v>415</v>
      </c>
      <c r="K304" s="38" t="s">
        <v>415</v>
      </c>
      <c r="L304" s="38" t="s">
        <v>415</v>
      </c>
      <c r="M304" s="38" t="s">
        <v>415</v>
      </c>
      <c r="N304" s="38" t="s">
        <v>415</v>
      </c>
      <c r="O304" s="38" t="s">
        <v>415</v>
      </c>
      <c r="P304" s="38" t="s">
        <v>415</v>
      </c>
      <c r="Q304" s="38" t="s">
        <v>415</v>
      </c>
      <c r="R304" s="38" t="s">
        <v>415</v>
      </c>
      <c r="S304" s="135" t="s">
        <v>415</v>
      </c>
      <c r="T304" s="38" t="s">
        <v>415</v>
      </c>
      <c r="U304" s="38" t="s">
        <v>415</v>
      </c>
      <c r="V304" s="38" t="s">
        <v>415</v>
      </c>
    </row>
    <row r="305" spans="1:22" ht="13.5" thickBot="1">
      <c r="A305" s="62" t="s">
        <v>258</v>
      </c>
      <c r="B305" s="96">
        <v>36</v>
      </c>
      <c r="C305" s="96">
        <v>9</v>
      </c>
      <c r="D305" s="96">
        <v>12</v>
      </c>
      <c r="E305" s="96">
        <v>36</v>
      </c>
      <c r="F305" s="38">
        <f>E305*D305</f>
        <v>432</v>
      </c>
      <c r="G305" s="20">
        <f>IF(I305="",0,E305)+IF(J305="",0,E305)+IF(K305="",0,E305)+IF(L305="",0,E305)+IF(M305="",0,E305)+IF(N305="",0,E305)+IF(O305="",0,E305)+IF(P305="",0,E305)+IF(Q305="",0,E305)+IF(R305="",0,E305)+IF(S305="",0,E305)+IF(T305="",0,E305)+IF(U305="",0,E305)+IF(V305="",0,E305)</f>
        <v>432</v>
      </c>
      <c r="H305" s="67"/>
      <c r="I305" s="37" t="s">
        <v>415</v>
      </c>
      <c r="J305" s="38" t="s">
        <v>415</v>
      </c>
      <c r="K305" s="38" t="s">
        <v>415</v>
      </c>
      <c r="L305" s="38" t="s">
        <v>415</v>
      </c>
      <c r="M305" s="38" t="s">
        <v>415</v>
      </c>
      <c r="N305" s="38" t="s">
        <v>415</v>
      </c>
      <c r="O305" s="38" t="s">
        <v>415</v>
      </c>
      <c r="P305" s="38" t="s">
        <v>415</v>
      </c>
      <c r="Q305" s="38" t="s">
        <v>415</v>
      </c>
      <c r="R305" s="38" t="s">
        <v>415</v>
      </c>
      <c r="S305" s="135" t="s">
        <v>415</v>
      </c>
      <c r="T305" s="38" t="s">
        <v>415</v>
      </c>
      <c r="U305" s="2"/>
      <c r="V305" s="6"/>
    </row>
    <row r="306" spans="1:22" ht="13.5" thickBot="1">
      <c r="A306" s="66" t="s">
        <v>315</v>
      </c>
      <c r="B306" s="67"/>
      <c r="C306" s="67"/>
      <c r="D306" s="67"/>
      <c r="E306" s="67"/>
      <c r="F306" s="68">
        <f>SUM(F304:F305)</f>
        <v>936</v>
      </c>
      <c r="G306" s="68">
        <f>SUM(G304:G305)</f>
        <v>936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3.5" thickBot="1">
      <c r="A307" s="30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1" ht="20.25" customHeight="1">
      <c r="A308" s="26" t="s">
        <v>379</v>
      </c>
      <c r="B308" s="27" t="s">
        <v>413</v>
      </c>
      <c r="C308" s="49"/>
      <c r="D308" s="49"/>
      <c r="E308" s="49"/>
      <c r="F308" s="49"/>
      <c r="G308" s="49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2"/>
    </row>
    <row r="309" spans="1:22" ht="0.75" customHeight="1" thickBot="1">
      <c r="A309" s="136" t="s">
        <v>380</v>
      </c>
      <c r="B309" s="2"/>
      <c r="C309" s="2"/>
      <c r="D309" s="2"/>
      <c r="E309" s="2"/>
      <c r="F309" s="2"/>
      <c r="G309" s="2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10"/>
      <c r="V309" s="6"/>
    </row>
    <row r="310" spans="1:22" ht="24" customHeight="1" hidden="1" thickBot="1">
      <c r="A310" s="136" t="s">
        <v>381</v>
      </c>
      <c r="B310" s="2"/>
      <c r="C310" s="2"/>
      <c r="D310" s="2"/>
      <c r="E310" s="2"/>
      <c r="F310" s="2"/>
      <c r="G310" s="2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10"/>
      <c r="V310" s="6"/>
    </row>
    <row r="311" spans="1:22" ht="43.5" customHeight="1" hidden="1" thickBot="1">
      <c r="A311" s="30" t="s">
        <v>382</v>
      </c>
      <c r="B311" s="2"/>
      <c r="C311" s="2"/>
      <c r="D311" s="2"/>
      <c r="E311" s="2"/>
      <c r="F311" s="2"/>
      <c r="G311" s="2"/>
      <c r="H311" s="6"/>
      <c r="I311" s="193" t="s">
        <v>287</v>
      </c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5"/>
      <c r="V311" s="6"/>
    </row>
    <row r="312" spans="1:21" ht="13.5" thickBot="1">
      <c r="A312" s="166" t="s">
        <v>288</v>
      </c>
      <c r="B312" s="137" t="s">
        <v>289</v>
      </c>
      <c r="C312" s="138" t="s">
        <v>290</v>
      </c>
      <c r="D312" s="138" t="s">
        <v>291</v>
      </c>
      <c r="E312" s="138" t="s">
        <v>292</v>
      </c>
      <c r="F312" s="139"/>
      <c r="G312" s="139" t="s">
        <v>293</v>
      </c>
      <c r="H312" s="138" t="s">
        <v>294</v>
      </c>
      <c r="I312" s="140">
        <v>1</v>
      </c>
      <c r="J312" s="133">
        <v>2</v>
      </c>
      <c r="K312" s="133">
        <v>3</v>
      </c>
      <c r="L312" s="133">
        <v>4</v>
      </c>
      <c r="M312" s="133">
        <v>5</v>
      </c>
      <c r="N312" s="133">
        <v>6</v>
      </c>
      <c r="O312" s="133">
        <v>7</v>
      </c>
      <c r="P312" s="133">
        <v>8</v>
      </c>
      <c r="Q312" s="133">
        <v>9</v>
      </c>
      <c r="R312" s="133">
        <v>10</v>
      </c>
      <c r="S312" s="133">
        <v>11</v>
      </c>
      <c r="T312" s="133">
        <v>12</v>
      </c>
      <c r="U312" s="141">
        <v>13</v>
      </c>
    </row>
    <row r="313" spans="1:22" ht="12.75">
      <c r="A313" s="38" t="s">
        <v>383</v>
      </c>
      <c r="B313" s="38">
        <v>99</v>
      </c>
      <c r="C313" s="38">
        <v>9</v>
      </c>
      <c r="D313" s="38">
        <v>8</v>
      </c>
      <c r="E313" s="38">
        <v>36</v>
      </c>
      <c r="F313" s="38">
        <f aca="true" t="shared" si="19" ref="F313:F324">E313*D313</f>
        <v>288</v>
      </c>
      <c r="G313" s="20">
        <f aca="true" t="shared" si="20" ref="G313:G319">IF(I313="",0,E313)+IF(J313="",0,E313)+IF(K313="",0,E313)+IF(L313="",0,E313)+IF(M313="",0,E313)+IF(N313="",0,E313)+IF(O313="",0,E313)+IF(P313="",0,E313)+IF(Q313="",0,E313)+IF(R313="",0,E313)+IF(S313="",0,E313)+IF(T313="",0,E313)+IF(U313="",0,E313)+IF(V313="",0,E313)</f>
        <v>216</v>
      </c>
      <c r="H313" s="49"/>
      <c r="I313" s="117"/>
      <c r="J313" s="118" t="s">
        <v>415</v>
      </c>
      <c r="K313" s="118" t="s">
        <v>415</v>
      </c>
      <c r="L313" s="118" t="s">
        <v>415</v>
      </c>
      <c r="M313" s="118" t="s">
        <v>415</v>
      </c>
      <c r="N313" s="118"/>
      <c r="O313" s="118" t="s">
        <v>415</v>
      </c>
      <c r="P313" s="118" t="s">
        <v>415</v>
      </c>
      <c r="Q313" s="49"/>
      <c r="R313" s="49"/>
      <c r="S313" s="49"/>
      <c r="T313" s="49"/>
      <c r="U313" s="50"/>
      <c r="V313" s="142"/>
    </row>
    <row r="314" spans="1:22" ht="12.75">
      <c r="A314" s="38" t="s">
        <v>383</v>
      </c>
      <c r="B314" s="38">
        <v>103</v>
      </c>
      <c r="C314" s="38">
        <v>9</v>
      </c>
      <c r="D314" s="38">
        <v>4</v>
      </c>
      <c r="E314" s="38">
        <v>36</v>
      </c>
      <c r="F314" s="38">
        <f t="shared" si="19"/>
        <v>144</v>
      </c>
      <c r="G314" s="20">
        <f t="shared" si="20"/>
        <v>144</v>
      </c>
      <c r="H314" s="2"/>
      <c r="I314" s="37" t="s">
        <v>415</v>
      </c>
      <c r="J314" s="38" t="s">
        <v>415</v>
      </c>
      <c r="K314" s="38" t="s">
        <v>415</v>
      </c>
      <c r="L314" s="38" t="s">
        <v>415</v>
      </c>
      <c r="M314" s="2"/>
      <c r="N314" s="2"/>
      <c r="O314" s="2"/>
      <c r="P314" s="2"/>
      <c r="Q314" s="2"/>
      <c r="R314" s="2"/>
      <c r="S314" s="2"/>
      <c r="T314" s="2"/>
      <c r="U314" s="40"/>
      <c r="V314" s="142"/>
    </row>
    <row r="315" spans="1:22" ht="12.75">
      <c r="A315" s="38" t="s">
        <v>383</v>
      </c>
      <c r="B315" s="38">
        <v>105</v>
      </c>
      <c r="C315" s="38">
        <v>9</v>
      </c>
      <c r="D315" s="38">
        <v>2</v>
      </c>
      <c r="E315" s="38">
        <v>36</v>
      </c>
      <c r="F315" s="38">
        <f t="shared" si="19"/>
        <v>72</v>
      </c>
      <c r="G315" s="20">
        <f t="shared" si="20"/>
        <v>72</v>
      </c>
      <c r="H315" s="2"/>
      <c r="I315" s="37" t="s">
        <v>415</v>
      </c>
      <c r="J315" s="38" t="s">
        <v>415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40"/>
      <c r="V315" s="142"/>
    </row>
    <row r="316" spans="1:22" ht="12.75">
      <c r="A316" s="38" t="s">
        <v>383</v>
      </c>
      <c r="B316" s="38">
        <v>107</v>
      </c>
      <c r="C316" s="38">
        <v>9</v>
      </c>
      <c r="D316" s="38">
        <v>7</v>
      </c>
      <c r="E316" s="38">
        <v>36</v>
      </c>
      <c r="F316" s="38">
        <f t="shared" si="19"/>
        <v>252</v>
      </c>
      <c r="G316" s="20">
        <f t="shared" si="20"/>
        <v>252</v>
      </c>
      <c r="H316" s="2"/>
      <c r="I316" s="37" t="s">
        <v>415</v>
      </c>
      <c r="J316" s="38" t="s">
        <v>415</v>
      </c>
      <c r="K316" s="38" t="s">
        <v>415</v>
      </c>
      <c r="L316" s="38" t="s">
        <v>415</v>
      </c>
      <c r="M316" s="38" t="s">
        <v>415</v>
      </c>
      <c r="N316" s="38" t="s">
        <v>415</v>
      </c>
      <c r="O316" s="38" t="s">
        <v>415</v>
      </c>
      <c r="P316" s="2"/>
      <c r="Q316" s="2"/>
      <c r="R316" s="2"/>
      <c r="S316" s="2"/>
      <c r="T316" s="2"/>
      <c r="U316" s="40"/>
      <c r="V316" s="142"/>
    </row>
    <row r="317" spans="1:22" ht="12.75">
      <c r="A317" s="38" t="s">
        <v>383</v>
      </c>
      <c r="B317" s="38">
        <v>109</v>
      </c>
      <c r="C317" s="38">
        <v>9</v>
      </c>
      <c r="D317" s="38">
        <v>3</v>
      </c>
      <c r="E317" s="38">
        <v>36</v>
      </c>
      <c r="F317" s="38">
        <f t="shared" si="19"/>
        <v>108</v>
      </c>
      <c r="G317" s="20">
        <f t="shared" si="20"/>
        <v>108</v>
      </c>
      <c r="H317" s="2"/>
      <c r="I317" s="38" t="s">
        <v>415</v>
      </c>
      <c r="J317" s="38" t="s">
        <v>415</v>
      </c>
      <c r="K317" s="38" t="s">
        <v>415</v>
      </c>
      <c r="L317" s="2"/>
      <c r="M317" s="2"/>
      <c r="N317" s="2"/>
      <c r="O317" s="2"/>
      <c r="P317" s="2"/>
      <c r="Q317" s="2"/>
      <c r="R317" s="2"/>
      <c r="S317" s="2"/>
      <c r="T317" s="2"/>
      <c r="U317" s="40"/>
      <c r="V317" s="142"/>
    </row>
    <row r="318" spans="1:22" ht="12.75">
      <c r="A318" s="38" t="s">
        <v>384</v>
      </c>
      <c r="B318" s="38">
        <v>109</v>
      </c>
      <c r="C318" s="38">
        <v>9</v>
      </c>
      <c r="D318" s="38">
        <v>6</v>
      </c>
      <c r="E318" s="38">
        <v>36</v>
      </c>
      <c r="F318" s="38">
        <f t="shared" si="19"/>
        <v>216</v>
      </c>
      <c r="G318" s="20">
        <f t="shared" si="20"/>
        <v>180</v>
      </c>
      <c r="H318" s="2"/>
      <c r="I318" s="37" t="s">
        <v>415</v>
      </c>
      <c r="J318" s="38" t="s">
        <v>415</v>
      </c>
      <c r="K318" s="38"/>
      <c r="L318" s="38" t="s">
        <v>415</v>
      </c>
      <c r="M318" s="38" t="s">
        <v>415</v>
      </c>
      <c r="N318" s="38" t="s">
        <v>415</v>
      </c>
      <c r="O318" s="2"/>
      <c r="P318" s="2"/>
      <c r="Q318" s="2"/>
      <c r="R318" s="2"/>
      <c r="S318" s="2"/>
      <c r="T318" s="2"/>
      <c r="U318" s="40"/>
      <c r="V318" s="142"/>
    </row>
    <row r="319" spans="1:22" ht="12.75">
      <c r="A319" s="38" t="s">
        <v>412</v>
      </c>
      <c r="B319" s="38">
        <v>111</v>
      </c>
      <c r="C319" s="38">
        <v>9</v>
      </c>
      <c r="D319" s="38">
        <v>2</v>
      </c>
      <c r="E319" s="38">
        <v>36</v>
      </c>
      <c r="F319" s="38">
        <f t="shared" si="19"/>
        <v>72</v>
      </c>
      <c r="G319" s="20">
        <f t="shared" si="20"/>
        <v>72</v>
      </c>
      <c r="H319" s="2"/>
      <c r="I319" s="37" t="s">
        <v>415</v>
      </c>
      <c r="J319" s="38" t="s">
        <v>415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40"/>
      <c r="V319" s="142"/>
    </row>
    <row r="320" spans="1:22" ht="12.75">
      <c r="A320" s="38" t="s">
        <v>412</v>
      </c>
      <c r="B320" s="38">
        <v>113</v>
      </c>
      <c r="C320" s="38">
        <v>9</v>
      </c>
      <c r="D320" s="38">
        <v>6</v>
      </c>
      <c r="E320" s="38">
        <v>36</v>
      </c>
      <c r="F320" s="38">
        <f t="shared" si="19"/>
        <v>216</v>
      </c>
      <c r="G320" s="20">
        <f>IF(I320="",0,E320)+IF(J320="",0,E320)+IF(K320="",0,E320)+IF(L320="",0,E320)+IF(M320="",0,E320)+IF(N320="",0,E320)+IF(O320="",0,E320)+IF(P320="",0,E320)+IF(Q320="",0,E320)+IF(R320="",0,E320)+IF(S320="",0,E320)+IF(T320="",0,E320)+IF(U320="",0,E320)+IF(V320="",0,E320)</f>
        <v>216</v>
      </c>
      <c r="H320" s="2"/>
      <c r="I320" s="37" t="s">
        <v>415</v>
      </c>
      <c r="J320" s="38" t="s">
        <v>415</v>
      </c>
      <c r="K320" s="38" t="s">
        <v>415</v>
      </c>
      <c r="L320" s="38" t="s">
        <v>415</v>
      </c>
      <c r="M320" s="135" t="s">
        <v>415</v>
      </c>
      <c r="N320" s="38" t="s">
        <v>415</v>
      </c>
      <c r="O320" s="2"/>
      <c r="P320" s="2"/>
      <c r="Q320" s="2"/>
      <c r="R320" s="2"/>
      <c r="S320" s="2"/>
      <c r="T320" s="2"/>
      <c r="U320" s="40"/>
      <c r="V320" s="142"/>
    </row>
    <row r="321" spans="1:22" ht="12.75">
      <c r="A321" s="38" t="s">
        <v>412</v>
      </c>
      <c r="B321" s="38">
        <v>115</v>
      </c>
      <c r="C321" s="38">
        <v>9</v>
      </c>
      <c r="D321" s="38">
        <v>2</v>
      </c>
      <c r="E321" s="38">
        <v>36</v>
      </c>
      <c r="F321" s="38">
        <f t="shared" si="19"/>
        <v>72</v>
      </c>
      <c r="G321" s="20">
        <f>IF(I321="",0,E321)+IF(J321="",0,E321)+IF(K321="",0,E321)+IF(L321="",0,E321)+IF(M321="",0,E321)+IF(N321="",0,E321)+IF(O321="",0,E321)+IF(P321="",0,E321)+IF(Q321="",0,E321)+IF(R321="",0,E321)+IF(S321="",0,E321)+IF(T321="",0,E321)+IF(U321="",0,E321)+IF(V321="",0,E321)</f>
        <v>72</v>
      </c>
      <c r="H321" s="2"/>
      <c r="I321" s="37" t="s">
        <v>415</v>
      </c>
      <c r="J321" s="38" t="s">
        <v>415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40"/>
      <c r="V321" s="142"/>
    </row>
    <row r="322" spans="1:22" ht="12.75">
      <c r="A322" s="38" t="s">
        <v>412</v>
      </c>
      <c r="B322" s="38">
        <v>117</v>
      </c>
      <c r="C322" s="38">
        <v>9</v>
      </c>
      <c r="D322" s="38">
        <v>6</v>
      </c>
      <c r="E322" s="38">
        <v>36</v>
      </c>
      <c r="F322" s="38">
        <f t="shared" si="19"/>
        <v>216</v>
      </c>
      <c r="G322" s="20">
        <f>IF(I322="",0,E322)+IF(J322="",0,E322)+IF(K322="",0,E322)+IF(L322="",0,E322)+IF(M322="",0,E322)+IF(N322="",0,E322)+IF(O322="",0,E322)+IF(P322="",0,E322)+IF(Q322="",0,E322)+IF(R322="",0,E322)+IF(S322="",0,E322)+IF(T322="",0,E322)+IF(U322="",0,E322)+IF(V322="",0,E322)</f>
        <v>216</v>
      </c>
      <c r="H322" s="2"/>
      <c r="I322" s="37" t="s">
        <v>415</v>
      </c>
      <c r="J322" s="38" t="s">
        <v>415</v>
      </c>
      <c r="K322" s="38" t="s">
        <v>415</v>
      </c>
      <c r="L322" s="38" t="s">
        <v>415</v>
      </c>
      <c r="M322" s="38" t="s">
        <v>415</v>
      </c>
      <c r="N322" s="38" t="s">
        <v>415</v>
      </c>
      <c r="O322" s="2"/>
      <c r="P322" s="2"/>
      <c r="Q322" s="2"/>
      <c r="R322" s="2"/>
      <c r="S322" s="2"/>
      <c r="T322" s="2"/>
      <c r="U322" s="40"/>
      <c r="V322" s="142"/>
    </row>
    <row r="323" spans="1:22" ht="12.75">
      <c r="A323" s="38" t="s">
        <v>385</v>
      </c>
      <c r="B323" s="38">
        <v>9</v>
      </c>
      <c r="C323" s="38">
        <v>9</v>
      </c>
      <c r="D323" s="38">
        <v>6</v>
      </c>
      <c r="E323" s="38">
        <v>36</v>
      </c>
      <c r="F323" s="38">
        <f t="shared" si="19"/>
        <v>216</v>
      </c>
      <c r="G323" s="20">
        <f>IF(I323="",0,E323)+IF(J323="",0,E323)+IF(K323="",0,E323)+IF(L323="",0,E323)+IF(M323="",0,E323)+IF(N323="",0,E323)+IF(O323="",0,E323)+IF(P323="",0,E323)+IF(Q323="",0,E323)+IF(R323="",0,E323)+IF(S323="",0,E323)+IF(T323="",0,E323)+IF(U323="",0,E323)+IF(V323="",0,E323)</f>
        <v>216</v>
      </c>
      <c r="H323" s="2"/>
      <c r="I323" s="37" t="s">
        <v>415</v>
      </c>
      <c r="J323" s="38" t="s">
        <v>415</v>
      </c>
      <c r="K323" s="38" t="s">
        <v>415</v>
      </c>
      <c r="L323" s="38" t="s">
        <v>415</v>
      </c>
      <c r="M323" s="38" t="s">
        <v>415</v>
      </c>
      <c r="N323" s="38" t="s">
        <v>415</v>
      </c>
      <c r="O323" s="2"/>
      <c r="P323" s="2"/>
      <c r="Q323" s="2"/>
      <c r="R323" s="2"/>
      <c r="S323" s="2"/>
      <c r="T323" s="2"/>
      <c r="U323" s="40"/>
      <c r="V323" s="142"/>
    </row>
    <row r="324" spans="1:22" ht="13.5" thickBot="1">
      <c r="A324" s="38" t="s">
        <v>386</v>
      </c>
      <c r="B324" s="38">
        <v>13</v>
      </c>
      <c r="C324" s="38">
        <v>9</v>
      </c>
      <c r="D324" s="38">
        <v>6</v>
      </c>
      <c r="E324" s="38">
        <v>42</v>
      </c>
      <c r="F324" s="38">
        <f t="shared" si="19"/>
        <v>252</v>
      </c>
      <c r="G324" s="20">
        <f>IF(I324="",0,E324)+IF(J324="",0,E324)+IF(K324="",0,E324)+IF(L324="",0,E324)+IF(M324="",0,E324)+IF(N324="",0,E324)+IF(O324="",0,E324)+IF(P324="",0,E324)+IF(Q324="",0,E324)+IF(R324="",0,E324)+IF(S324="",0,E324)+IF(T324="",0,E324)+IF(U324="",0,E324)+IF(V324="",0,E324)</f>
        <v>252</v>
      </c>
      <c r="H324" s="67"/>
      <c r="I324" s="58" t="s">
        <v>415</v>
      </c>
      <c r="J324" s="59" t="s">
        <v>415</v>
      </c>
      <c r="K324" s="59" t="s">
        <v>415</v>
      </c>
      <c r="L324" s="59" t="s">
        <v>415</v>
      </c>
      <c r="M324" s="59" t="s">
        <v>415</v>
      </c>
      <c r="N324" s="59" t="s">
        <v>415</v>
      </c>
      <c r="O324" s="67"/>
      <c r="P324" s="67"/>
      <c r="Q324" s="67"/>
      <c r="R324" s="67"/>
      <c r="S324" s="67"/>
      <c r="T324" s="67"/>
      <c r="U324" s="68"/>
      <c r="V324" s="142"/>
    </row>
    <row r="325" spans="1:22" ht="13.5" thickBot="1">
      <c r="A325" s="66" t="s">
        <v>315</v>
      </c>
      <c r="B325" s="67"/>
      <c r="C325" s="67"/>
      <c r="D325" s="67"/>
      <c r="E325" s="67"/>
      <c r="F325" s="67">
        <f>SUM(F313:F324)</f>
        <v>2124</v>
      </c>
      <c r="G325" s="67">
        <f>SUM(G313:G324)</f>
        <v>2016</v>
      </c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8"/>
      <c r="V325" s="142"/>
    </row>
    <row r="326" spans="1:22" ht="13.5" thickBot="1">
      <c r="A326" s="30"/>
      <c r="B326" s="2"/>
      <c r="C326" s="2"/>
      <c r="D326" s="2"/>
      <c r="E326" s="2"/>
      <c r="F326" s="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142"/>
    </row>
    <row r="327" spans="1:22" ht="13.5" thickBot="1">
      <c r="A327" s="26" t="s">
        <v>387</v>
      </c>
      <c r="B327" s="27" t="s">
        <v>413</v>
      </c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50"/>
      <c r="V327" s="142"/>
    </row>
    <row r="328" spans="1:21" ht="13.5" thickBot="1">
      <c r="A328" s="143"/>
      <c r="B328" s="61"/>
      <c r="C328" s="61"/>
      <c r="D328" s="61"/>
      <c r="E328" s="61"/>
      <c r="F328" s="61"/>
      <c r="G328" s="61"/>
      <c r="H328" s="61"/>
      <c r="I328" s="193" t="s">
        <v>287</v>
      </c>
      <c r="J328" s="196"/>
      <c r="K328" s="196"/>
      <c r="L328" s="196"/>
      <c r="M328" s="196"/>
      <c r="N328" s="196"/>
      <c r="O328" s="196"/>
      <c r="P328" s="196"/>
      <c r="Q328" s="196"/>
      <c r="R328" s="196"/>
      <c r="S328" s="196"/>
      <c r="T328" s="196"/>
      <c r="U328" s="197"/>
    </row>
    <row r="329" spans="1:21" ht="13.5" thickBot="1">
      <c r="A329" s="144" t="s">
        <v>288</v>
      </c>
      <c r="B329" s="138" t="s">
        <v>289</v>
      </c>
      <c r="C329" s="138" t="s">
        <v>290</v>
      </c>
      <c r="D329" s="138" t="s">
        <v>291</v>
      </c>
      <c r="E329" s="138" t="s">
        <v>292</v>
      </c>
      <c r="F329" s="139"/>
      <c r="G329" s="139" t="s">
        <v>293</v>
      </c>
      <c r="H329" s="51"/>
      <c r="I329" s="145">
        <v>1</v>
      </c>
      <c r="J329" s="98">
        <v>2</v>
      </c>
      <c r="K329" s="98">
        <v>3</v>
      </c>
      <c r="L329" s="98">
        <v>4</v>
      </c>
      <c r="M329" s="98">
        <v>5</v>
      </c>
      <c r="N329" s="98">
        <v>6</v>
      </c>
      <c r="O329" s="98">
        <v>7</v>
      </c>
      <c r="P329" s="98">
        <v>8</v>
      </c>
      <c r="Q329" s="98">
        <v>9</v>
      </c>
      <c r="R329" s="98">
        <v>10</v>
      </c>
      <c r="S329" s="98">
        <v>11</v>
      </c>
      <c r="T329" s="98">
        <v>12</v>
      </c>
      <c r="U329" s="119">
        <v>13</v>
      </c>
    </row>
    <row r="330" spans="1:21" ht="12.75">
      <c r="A330" s="117" t="s">
        <v>388</v>
      </c>
      <c r="B330" s="118">
        <v>10</v>
      </c>
      <c r="C330" s="118">
        <v>9</v>
      </c>
      <c r="D330" s="118">
        <v>8</v>
      </c>
      <c r="E330" s="118">
        <v>36</v>
      </c>
      <c r="F330" s="38">
        <f aca="true" t="shared" si="21" ref="F330:F341">E330*D330</f>
        <v>288</v>
      </c>
      <c r="G330" s="20">
        <f aca="true" t="shared" si="22" ref="G330:G341">IF(I330="",0,E330)+IF(J330="",0,E330)+IF(K330="",0,E330)+IF(L330="",0,E330)+IF(M330="",0,E330)+IF(N330="",0,E330)+IF(O330="",0,E330)+IF(P330="",0,E330)+IF(Q330="",0,E330)+IF(R330="",0,E330)+IF(S330="",0,E330)+IF(T330="",0,E330)+IF(U330="",0,E330)+IF(V330="",0,E330)</f>
        <v>180</v>
      </c>
      <c r="H330" s="6"/>
      <c r="I330" s="37" t="s">
        <v>415</v>
      </c>
      <c r="J330" s="38" t="s">
        <v>415</v>
      </c>
      <c r="K330" s="38" t="s">
        <v>415</v>
      </c>
      <c r="L330" s="38" t="s">
        <v>415</v>
      </c>
      <c r="M330" s="38" t="s">
        <v>415</v>
      </c>
      <c r="N330" s="38"/>
      <c r="O330" s="38"/>
      <c r="P330" s="38"/>
      <c r="Q330" s="6"/>
      <c r="R330" s="6"/>
      <c r="S330" s="6"/>
      <c r="T330" s="6"/>
      <c r="U330" s="10"/>
    </row>
    <row r="331" spans="1:21" ht="12.75">
      <c r="A331" s="37" t="s">
        <v>388</v>
      </c>
      <c r="B331" s="38">
        <v>14</v>
      </c>
      <c r="C331" s="38">
        <v>9</v>
      </c>
      <c r="D331" s="38">
        <v>4</v>
      </c>
      <c r="E331" s="38">
        <v>36</v>
      </c>
      <c r="F331" s="38">
        <f t="shared" si="21"/>
        <v>144</v>
      </c>
      <c r="G331" s="20">
        <f t="shared" si="22"/>
        <v>108</v>
      </c>
      <c r="H331" s="6"/>
      <c r="I331" s="154"/>
      <c r="J331" s="65" t="s">
        <v>415</v>
      </c>
      <c r="K331" s="65" t="s">
        <v>415</v>
      </c>
      <c r="L331" s="153" t="s">
        <v>415</v>
      </c>
      <c r="M331" s="6"/>
      <c r="N331" s="6"/>
      <c r="O331" s="6"/>
      <c r="P331" s="6"/>
      <c r="Q331" s="6"/>
      <c r="R331" s="6"/>
      <c r="S331" s="6"/>
      <c r="T331" s="6"/>
      <c r="U331" s="10"/>
    </row>
    <row r="332" spans="1:21" ht="12.75">
      <c r="A332" s="37" t="s">
        <v>383</v>
      </c>
      <c r="B332" s="38">
        <v>13</v>
      </c>
      <c r="C332" s="38">
        <v>9</v>
      </c>
      <c r="D332" s="38">
        <v>7</v>
      </c>
      <c r="E332" s="38">
        <v>36</v>
      </c>
      <c r="F332" s="38">
        <f t="shared" si="21"/>
        <v>252</v>
      </c>
      <c r="G332" s="20">
        <f t="shared" si="22"/>
        <v>252</v>
      </c>
      <c r="H332" s="6"/>
      <c r="I332" s="37" t="s">
        <v>415</v>
      </c>
      <c r="J332" s="153" t="s">
        <v>415</v>
      </c>
      <c r="K332" s="38" t="s">
        <v>415</v>
      </c>
      <c r="L332" s="38" t="s">
        <v>415</v>
      </c>
      <c r="M332" s="38" t="s">
        <v>415</v>
      </c>
      <c r="N332" s="38" t="s">
        <v>415</v>
      </c>
      <c r="O332" s="38" t="s">
        <v>415</v>
      </c>
      <c r="P332" s="6"/>
      <c r="Q332" s="6"/>
      <c r="R332" s="6"/>
      <c r="S332" s="6"/>
      <c r="T332" s="6"/>
      <c r="U332" s="10"/>
    </row>
    <row r="333" spans="1:21" ht="12.75">
      <c r="A333" s="37" t="s">
        <v>388</v>
      </c>
      <c r="B333" s="38">
        <v>12</v>
      </c>
      <c r="C333" s="38">
        <v>9</v>
      </c>
      <c r="D333" s="38">
        <v>5</v>
      </c>
      <c r="E333" s="38">
        <v>36</v>
      </c>
      <c r="F333" s="38">
        <f t="shared" si="21"/>
        <v>180</v>
      </c>
      <c r="G333" s="20">
        <f t="shared" si="22"/>
        <v>180</v>
      </c>
      <c r="H333" s="6"/>
      <c r="I333" s="37" t="s">
        <v>415</v>
      </c>
      <c r="J333" s="38" t="s">
        <v>415</v>
      </c>
      <c r="K333" s="38" t="s">
        <v>415</v>
      </c>
      <c r="L333" s="38" t="s">
        <v>415</v>
      </c>
      <c r="M333" s="38" t="s">
        <v>415</v>
      </c>
      <c r="N333" s="6"/>
      <c r="O333" s="6"/>
      <c r="P333" s="6"/>
      <c r="Q333" s="6"/>
      <c r="R333" s="6"/>
      <c r="S333" s="6"/>
      <c r="T333" s="6"/>
      <c r="U333" s="10"/>
    </row>
    <row r="334" spans="1:21" ht="12.75">
      <c r="A334" s="37" t="s">
        <v>388</v>
      </c>
      <c r="B334" s="38">
        <v>6</v>
      </c>
      <c r="C334" s="38">
        <v>9</v>
      </c>
      <c r="D334" s="38">
        <v>4</v>
      </c>
      <c r="E334" s="38">
        <v>36</v>
      </c>
      <c r="F334" s="38">
        <f t="shared" si="21"/>
        <v>144</v>
      </c>
      <c r="G334" s="20">
        <f t="shared" si="22"/>
        <v>144</v>
      </c>
      <c r="H334" s="6"/>
      <c r="I334" s="37" t="s">
        <v>415</v>
      </c>
      <c r="J334" s="38" t="s">
        <v>415</v>
      </c>
      <c r="K334" s="38" t="s">
        <v>415</v>
      </c>
      <c r="L334" s="38" t="s">
        <v>415</v>
      </c>
      <c r="M334" s="6"/>
      <c r="N334" s="6"/>
      <c r="O334" s="6"/>
      <c r="P334" s="6"/>
      <c r="Q334" s="6"/>
      <c r="R334" s="6"/>
      <c r="S334" s="6"/>
      <c r="T334" s="6"/>
      <c r="U334" s="10"/>
    </row>
    <row r="335" spans="1:21" ht="12.75">
      <c r="A335" s="37" t="s">
        <v>388</v>
      </c>
      <c r="B335" s="38">
        <v>4</v>
      </c>
      <c r="C335" s="38">
        <v>9</v>
      </c>
      <c r="D335" s="38">
        <v>3</v>
      </c>
      <c r="E335" s="38">
        <v>36</v>
      </c>
      <c r="F335" s="38">
        <f t="shared" si="21"/>
        <v>108</v>
      </c>
      <c r="G335" s="20">
        <f t="shared" si="22"/>
        <v>0</v>
      </c>
      <c r="H335" s="6"/>
      <c r="I335" s="37"/>
      <c r="J335" s="38"/>
      <c r="K335" s="38"/>
      <c r="L335" s="6"/>
      <c r="M335" s="6"/>
      <c r="N335" s="6"/>
      <c r="O335" s="6"/>
      <c r="P335" s="6"/>
      <c r="Q335" s="6"/>
      <c r="R335" s="6"/>
      <c r="S335" s="6"/>
      <c r="T335" s="6"/>
      <c r="U335" s="10"/>
    </row>
    <row r="336" spans="1:21" ht="12.75">
      <c r="A336" s="37" t="s">
        <v>383</v>
      </c>
      <c r="B336" s="38">
        <v>3</v>
      </c>
      <c r="C336" s="38">
        <v>9</v>
      </c>
      <c r="D336" s="38">
        <v>2</v>
      </c>
      <c r="E336" s="38">
        <v>36</v>
      </c>
      <c r="F336" s="38">
        <f t="shared" si="21"/>
        <v>72</v>
      </c>
      <c r="G336" s="20">
        <f t="shared" si="22"/>
        <v>72</v>
      </c>
      <c r="H336" s="6"/>
      <c r="I336" s="37" t="s">
        <v>415</v>
      </c>
      <c r="J336" s="38" t="s">
        <v>415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10"/>
    </row>
    <row r="337" spans="1:21" ht="12.75">
      <c r="A337" s="37" t="s">
        <v>383</v>
      </c>
      <c r="B337" s="38">
        <v>9</v>
      </c>
      <c r="C337" s="38">
        <v>9</v>
      </c>
      <c r="D337" s="38">
        <v>2</v>
      </c>
      <c r="E337" s="38">
        <v>36</v>
      </c>
      <c r="F337" s="38">
        <f t="shared" si="21"/>
        <v>72</v>
      </c>
      <c r="G337" s="20">
        <f t="shared" si="22"/>
        <v>0</v>
      </c>
      <c r="H337" s="6"/>
      <c r="I337" s="37"/>
      <c r="J337" s="38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10"/>
    </row>
    <row r="338" spans="1:21" ht="12.75">
      <c r="A338" s="37" t="s">
        <v>383</v>
      </c>
      <c r="B338" s="38">
        <v>1</v>
      </c>
      <c r="C338" s="38"/>
      <c r="D338" s="38">
        <v>1</v>
      </c>
      <c r="E338" s="38">
        <v>36</v>
      </c>
      <c r="F338" s="38">
        <f t="shared" si="21"/>
        <v>36</v>
      </c>
      <c r="G338" s="20">
        <f t="shared" si="22"/>
        <v>0</v>
      </c>
      <c r="H338" s="6"/>
      <c r="I338" s="37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10"/>
    </row>
    <row r="339" spans="1:21" ht="12.75">
      <c r="A339" s="37" t="s">
        <v>383</v>
      </c>
      <c r="B339" s="38">
        <v>2</v>
      </c>
      <c r="C339" s="38"/>
      <c r="D339" s="38">
        <v>1</v>
      </c>
      <c r="E339" s="38">
        <v>36</v>
      </c>
      <c r="F339" s="38">
        <f t="shared" si="21"/>
        <v>36</v>
      </c>
      <c r="G339" s="20">
        <f t="shared" si="22"/>
        <v>36</v>
      </c>
      <c r="H339" s="6"/>
      <c r="I339" s="37" t="s">
        <v>415</v>
      </c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10"/>
    </row>
    <row r="340" spans="1:21" ht="12.75">
      <c r="A340" s="37" t="s">
        <v>383</v>
      </c>
      <c r="B340" s="38" t="s">
        <v>335</v>
      </c>
      <c r="C340" s="38"/>
      <c r="D340" s="38">
        <v>8</v>
      </c>
      <c r="E340" s="38">
        <v>36</v>
      </c>
      <c r="F340" s="38">
        <f t="shared" si="21"/>
        <v>288</v>
      </c>
      <c r="G340" s="20">
        <f t="shared" si="22"/>
        <v>288</v>
      </c>
      <c r="H340" s="6"/>
      <c r="I340" s="37" t="s">
        <v>415</v>
      </c>
      <c r="J340" s="38" t="s">
        <v>415</v>
      </c>
      <c r="K340" s="38" t="s">
        <v>415</v>
      </c>
      <c r="L340" s="38" t="s">
        <v>415</v>
      </c>
      <c r="M340" s="38" t="s">
        <v>415</v>
      </c>
      <c r="N340" s="38" t="s">
        <v>415</v>
      </c>
      <c r="O340" s="38" t="s">
        <v>415</v>
      </c>
      <c r="P340" s="38" t="s">
        <v>415</v>
      </c>
      <c r="Q340" s="6"/>
      <c r="R340" s="6"/>
      <c r="S340" s="6"/>
      <c r="T340" s="6"/>
      <c r="U340" s="10"/>
    </row>
    <row r="341" spans="1:21" ht="13.5" thickBot="1">
      <c r="A341" s="58" t="s">
        <v>389</v>
      </c>
      <c r="B341" s="59">
        <v>59</v>
      </c>
      <c r="C341" s="59"/>
      <c r="D341" s="59">
        <v>7</v>
      </c>
      <c r="E341" s="59">
        <v>36</v>
      </c>
      <c r="F341" s="38">
        <f t="shared" si="21"/>
        <v>252</v>
      </c>
      <c r="G341" s="20">
        <f t="shared" si="22"/>
        <v>252</v>
      </c>
      <c r="H341" s="61"/>
      <c r="I341" s="58" t="s">
        <v>415</v>
      </c>
      <c r="J341" s="59" t="s">
        <v>415</v>
      </c>
      <c r="K341" s="59" t="s">
        <v>415</v>
      </c>
      <c r="L341" s="59" t="s">
        <v>415</v>
      </c>
      <c r="M341" s="59" t="s">
        <v>415</v>
      </c>
      <c r="N341" s="59" t="s">
        <v>415</v>
      </c>
      <c r="O341" s="59" t="s">
        <v>415</v>
      </c>
      <c r="P341" s="61"/>
      <c r="Q341" s="61"/>
      <c r="R341" s="61"/>
      <c r="S341" s="61"/>
      <c r="T341" s="61"/>
      <c r="U341" s="25"/>
    </row>
    <row r="342" spans="1:7" ht="13.5" thickBot="1">
      <c r="A342" s="126" t="s">
        <v>315</v>
      </c>
      <c r="F342" s="127">
        <f>SUM(F330:F341)</f>
        <v>1872</v>
      </c>
      <c r="G342" s="127">
        <f>SUM(G330:G341)</f>
        <v>1512</v>
      </c>
    </row>
    <row r="343" spans="1:22" ht="12.75" customHeight="1" thickBot="1">
      <c r="A343" s="26" t="s">
        <v>390</v>
      </c>
      <c r="B343" s="27" t="s">
        <v>413</v>
      </c>
      <c r="C343" s="49"/>
      <c r="D343" s="49"/>
      <c r="E343" s="49"/>
      <c r="F343" s="49"/>
      <c r="G343" s="49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</row>
    <row r="344" spans="1:22" ht="4.5" customHeight="1" hidden="1" thickBot="1">
      <c r="A344" s="136" t="s">
        <v>380</v>
      </c>
      <c r="B344" s="2"/>
      <c r="C344" s="2"/>
      <c r="D344" s="2"/>
      <c r="E344" s="2"/>
      <c r="F344" s="2"/>
      <c r="G344" s="2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3.5" hidden="1" thickBot="1">
      <c r="A345" s="136" t="s">
        <v>381</v>
      </c>
      <c r="B345" s="2"/>
      <c r="C345" s="2"/>
      <c r="D345" s="2"/>
      <c r="E345" s="2"/>
      <c r="F345" s="2"/>
      <c r="G345" s="2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3.5" hidden="1" thickBot="1">
      <c r="A346" s="30" t="s">
        <v>382</v>
      </c>
      <c r="B346" s="2"/>
      <c r="C346" s="2"/>
      <c r="D346" s="2"/>
      <c r="E346" s="2"/>
      <c r="F346" s="2"/>
      <c r="G346" s="2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3.5" customHeight="1" hidden="1" thickBot="1">
      <c r="A347" s="146"/>
      <c r="B347" s="6"/>
      <c r="C347" s="6"/>
      <c r="D347" s="6"/>
      <c r="E347" s="6"/>
      <c r="F347" s="6"/>
      <c r="G347" s="6"/>
      <c r="H347" s="6"/>
      <c r="I347" s="193" t="s">
        <v>287</v>
      </c>
      <c r="J347" s="196"/>
      <c r="K347" s="196"/>
      <c r="L347" s="196"/>
      <c r="M347" s="196"/>
      <c r="N347" s="196"/>
      <c r="O347" s="196"/>
      <c r="P347" s="196"/>
      <c r="Q347" s="196"/>
      <c r="R347" s="196"/>
      <c r="S347" s="196"/>
      <c r="T347" s="196"/>
      <c r="U347" s="197"/>
      <c r="V347" s="6"/>
    </row>
    <row r="348" spans="1:22" ht="13.5" thickBot="1">
      <c r="A348" s="144" t="s">
        <v>288</v>
      </c>
      <c r="B348" s="138" t="s">
        <v>289</v>
      </c>
      <c r="C348" s="138" t="s">
        <v>290</v>
      </c>
      <c r="D348" s="138" t="s">
        <v>291</v>
      </c>
      <c r="E348" s="138" t="s">
        <v>292</v>
      </c>
      <c r="F348" s="139"/>
      <c r="G348" s="139" t="s">
        <v>293</v>
      </c>
      <c r="H348" s="49"/>
      <c r="I348" s="147">
        <v>1</v>
      </c>
      <c r="J348" s="138">
        <v>2</v>
      </c>
      <c r="K348" s="138">
        <v>3</v>
      </c>
      <c r="L348" s="138">
        <v>4</v>
      </c>
      <c r="M348" s="138">
        <v>5</v>
      </c>
      <c r="N348" s="138">
        <v>6</v>
      </c>
      <c r="O348" s="138">
        <v>7</v>
      </c>
      <c r="P348" s="138">
        <v>8</v>
      </c>
      <c r="Q348" s="138">
        <v>9</v>
      </c>
      <c r="R348" s="138">
        <v>10</v>
      </c>
      <c r="S348" s="138">
        <v>11</v>
      </c>
      <c r="T348" s="138">
        <v>12</v>
      </c>
      <c r="U348" s="148">
        <v>13</v>
      </c>
      <c r="V348" s="49"/>
    </row>
    <row r="349" spans="1:22" ht="12.75">
      <c r="A349" s="38" t="s">
        <v>391</v>
      </c>
      <c r="B349" s="38">
        <v>2</v>
      </c>
      <c r="C349" s="38">
        <v>9</v>
      </c>
      <c r="D349" s="38">
        <v>7</v>
      </c>
      <c r="E349" s="38">
        <v>36</v>
      </c>
      <c r="F349" s="38">
        <f aca="true" t="shared" si="23" ref="F349:F360">E349*D349</f>
        <v>252</v>
      </c>
      <c r="G349" s="20">
        <f aca="true" t="shared" si="24" ref="G349:G360">IF(I349="",0,E349)+IF(J349="",0,E349)+IF(K349="",0,E349)+IF(L349="",0,E349)+IF(M349="",0,E349)+IF(N349="",0,E349)+IF(O349="",0,E349)+IF(P349="",0,E349)+IF(Q349="",0,E349)+IF(R349="",0,E349)+IF(S349="",0,E349)+IF(T349="",0,E349)+IF(U349="",0,E349)+IF(V349="",0,E349)</f>
        <v>252</v>
      </c>
      <c r="H349" s="2"/>
      <c r="I349" s="117" t="s">
        <v>415</v>
      </c>
      <c r="J349" s="118" t="s">
        <v>415</v>
      </c>
      <c r="K349" s="118" t="s">
        <v>415</v>
      </c>
      <c r="L349" s="118" t="s">
        <v>415</v>
      </c>
      <c r="M349" s="118" t="s">
        <v>415</v>
      </c>
      <c r="N349" s="118" t="s">
        <v>415</v>
      </c>
      <c r="O349" s="118" t="s">
        <v>415</v>
      </c>
      <c r="P349" s="49"/>
      <c r="Q349" s="49"/>
      <c r="R349" s="49"/>
      <c r="S349" s="49"/>
      <c r="T349" s="49"/>
      <c r="U349" s="49"/>
      <c r="V349" s="49"/>
    </row>
    <row r="350" spans="1:22" ht="12.75">
      <c r="A350" s="38" t="s">
        <v>392</v>
      </c>
      <c r="B350" s="38">
        <v>2</v>
      </c>
      <c r="C350" s="38">
        <v>9</v>
      </c>
      <c r="D350" s="38">
        <v>8</v>
      </c>
      <c r="E350" s="38">
        <v>36</v>
      </c>
      <c r="F350" s="38">
        <f t="shared" si="23"/>
        <v>288</v>
      </c>
      <c r="G350" s="20">
        <f t="shared" si="24"/>
        <v>288</v>
      </c>
      <c r="H350" s="2"/>
      <c r="I350" s="37" t="s">
        <v>415</v>
      </c>
      <c r="J350" s="38" t="s">
        <v>415</v>
      </c>
      <c r="K350" s="38" t="s">
        <v>415</v>
      </c>
      <c r="L350" s="38" t="s">
        <v>415</v>
      </c>
      <c r="M350" s="38" t="s">
        <v>415</v>
      </c>
      <c r="N350" s="38" t="s">
        <v>415</v>
      </c>
      <c r="O350" s="38" t="s">
        <v>415</v>
      </c>
      <c r="P350" s="38" t="s">
        <v>415</v>
      </c>
      <c r="Q350" s="2"/>
      <c r="R350" s="2"/>
      <c r="S350" s="2"/>
      <c r="T350" s="2"/>
      <c r="U350" s="2"/>
      <c r="V350" s="2"/>
    </row>
    <row r="351" spans="1:22" ht="12.75">
      <c r="A351" s="38" t="s">
        <v>392</v>
      </c>
      <c r="B351" s="38">
        <v>4</v>
      </c>
      <c r="C351" s="38">
        <v>9</v>
      </c>
      <c r="D351" s="38">
        <v>6</v>
      </c>
      <c r="E351" s="38">
        <v>72</v>
      </c>
      <c r="F351" s="38">
        <f t="shared" si="23"/>
        <v>432</v>
      </c>
      <c r="G351" s="20">
        <f t="shared" si="24"/>
        <v>216</v>
      </c>
      <c r="H351" s="2"/>
      <c r="I351" s="37" t="s">
        <v>415</v>
      </c>
      <c r="J351" s="38" t="s">
        <v>415</v>
      </c>
      <c r="K351" s="38" t="s">
        <v>415</v>
      </c>
      <c r="L351" s="38"/>
      <c r="M351" s="38"/>
      <c r="N351" s="38"/>
      <c r="O351" s="2"/>
      <c r="P351" s="2"/>
      <c r="Q351" s="2"/>
      <c r="R351" s="2"/>
      <c r="S351" s="2"/>
      <c r="T351" s="2"/>
      <c r="U351" s="2"/>
      <c r="V351" s="2"/>
    </row>
    <row r="352" spans="1:22" ht="12.75">
      <c r="A352" s="38" t="s">
        <v>392</v>
      </c>
      <c r="B352" s="38">
        <v>12</v>
      </c>
      <c r="C352" s="38">
        <v>9</v>
      </c>
      <c r="D352" s="38">
        <v>5</v>
      </c>
      <c r="E352" s="38">
        <v>36</v>
      </c>
      <c r="F352" s="38">
        <f t="shared" si="23"/>
        <v>180</v>
      </c>
      <c r="G352" s="20">
        <f t="shared" si="24"/>
        <v>180</v>
      </c>
      <c r="H352" s="2"/>
      <c r="I352" s="37" t="s">
        <v>415</v>
      </c>
      <c r="J352" s="38" t="s">
        <v>415</v>
      </c>
      <c r="K352" s="38" t="s">
        <v>415</v>
      </c>
      <c r="L352" s="38" t="s">
        <v>415</v>
      </c>
      <c r="M352" s="38" t="s">
        <v>415</v>
      </c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2.75">
      <c r="A353" s="38" t="s">
        <v>392</v>
      </c>
      <c r="B353" s="38">
        <v>10</v>
      </c>
      <c r="C353" s="38">
        <v>9</v>
      </c>
      <c r="D353" s="38">
        <v>2</v>
      </c>
      <c r="E353" s="38">
        <v>36</v>
      </c>
      <c r="F353" s="38">
        <f t="shared" si="23"/>
        <v>72</v>
      </c>
      <c r="G353" s="20">
        <f t="shared" si="24"/>
        <v>72</v>
      </c>
      <c r="H353" s="2"/>
      <c r="I353" s="37" t="s">
        <v>415</v>
      </c>
      <c r="J353" s="38" t="s">
        <v>415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2.75">
      <c r="A354" s="38" t="s">
        <v>392</v>
      </c>
      <c r="B354" s="38">
        <v>14</v>
      </c>
      <c r="C354" s="38">
        <v>9</v>
      </c>
      <c r="D354" s="38">
        <v>1</v>
      </c>
      <c r="E354" s="38">
        <v>72</v>
      </c>
      <c r="F354" s="38">
        <f t="shared" si="23"/>
        <v>72</v>
      </c>
      <c r="G354" s="20">
        <f t="shared" si="24"/>
        <v>72</v>
      </c>
      <c r="H354" s="2"/>
      <c r="I354" s="37" t="s">
        <v>415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2.75">
      <c r="A355" s="38" t="s">
        <v>392</v>
      </c>
      <c r="B355" s="38">
        <v>16</v>
      </c>
      <c r="C355" s="38">
        <v>9</v>
      </c>
      <c r="D355" s="38">
        <v>1</v>
      </c>
      <c r="E355" s="38">
        <v>72</v>
      </c>
      <c r="F355" s="38">
        <f t="shared" si="23"/>
        <v>72</v>
      </c>
      <c r="G355" s="20">
        <f t="shared" si="24"/>
        <v>72</v>
      </c>
      <c r="H355" s="2"/>
      <c r="I355" s="37" t="s">
        <v>415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2.75">
      <c r="A356" s="38" t="s">
        <v>391</v>
      </c>
      <c r="B356" s="38">
        <v>4</v>
      </c>
      <c r="C356" s="38">
        <v>9</v>
      </c>
      <c r="D356" s="38">
        <v>3</v>
      </c>
      <c r="E356" s="38">
        <v>36</v>
      </c>
      <c r="F356" s="38">
        <f t="shared" si="23"/>
        <v>108</v>
      </c>
      <c r="G356" s="20">
        <f t="shared" si="24"/>
        <v>108</v>
      </c>
      <c r="H356" s="2"/>
      <c r="I356" s="37" t="s">
        <v>415</v>
      </c>
      <c r="J356" s="38" t="s">
        <v>415</v>
      </c>
      <c r="K356" s="38" t="s">
        <v>415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2.75">
      <c r="A357" s="38" t="s">
        <v>391</v>
      </c>
      <c r="B357" s="38">
        <v>6</v>
      </c>
      <c r="C357" s="38">
        <v>9</v>
      </c>
      <c r="D357" s="38">
        <v>2</v>
      </c>
      <c r="E357" s="38">
        <v>36</v>
      </c>
      <c r="F357" s="38">
        <f t="shared" si="23"/>
        <v>72</v>
      </c>
      <c r="G357" s="20">
        <f t="shared" si="24"/>
        <v>72</v>
      </c>
      <c r="H357" s="2"/>
      <c r="I357" s="37" t="s">
        <v>415</v>
      </c>
      <c r="J357" s="38" t="s">
        <v>415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2.75">
      <c r="A358" s="38" t="s">
        <v>391</v>
      </c>
      <c r="B358" s="38">
        <v>8</v>
      </c>
      <c r="C358" s="38">
        <v>9</v>
      </c>
      <c r="D358" s="38">
        <v>2</v>
      </c>
      <c r="E358" s="38">
        <v>36</v>
      </c>
      <c r="F358" s="38">
        <f t="shared" si="23"/>
        <v>72</v>
      </c>
      <c r="G358" s="20">
        <f t="shared" si="24"/>
        <v>72</v>
      </c>
      <c r="H358" s="2"/>
      <c r="I358" s="37" t="s">
        <v>415</v>
      </c>
      <c r="J358" s="38" t="s">
        <v>415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2.75">
      <c r="A359" s="38" t="s">
        <v>393</v>
      </c>
      <c r="B359" s="38">
        <v>7</v>
      </c>
      <c r="C359" s="38">
        <v>10</v>
      </c>
      <c r="D359" s="38">
        <v>5</v>
      </c>
      <c r="E359" s="38">
        <v>40</v>
      </c>
      <c r="F359" s="38">
        <f t="shared" si="23"/>
        <v>200</v>
      </c>
      <c r="G359" s="20">
        <f t="shared" si="24"/>
        <v>200</v>
      </c>
      <c r="H359" s="2"/>
      <c r="I359" s="37" t="s">
        <v>415</v>
      </c>
      <c r="J359" s="38" t="s">
        <v>415</v>
      </c>
      <c r="K359" s="38" t="s">
        <v>415</v>
      </c>
      <c r="L359" s="38" t="s">
        <v>415</v>
      </c>
      <c r="M359" s="38" t="s">
        <v>415</v>
      </c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3.5" thickBot="1">
      <c r="A360" s="41" t="s">
        <v>393</v>
      </c>
      <c r="B360" s="41">
        <v>5</v>
      </c>
      <c r="C360" s="41">
        <v>10</v>
      </c>
      <c r="D360" s="41">
        <v>2</v>
      </c>
      <c r="E360" s="41">
        <v>40</v>
      </c>
      <c r="F360" s="38">
        <f t="shared" si="23"/>
        <v>80</v>
      </c>
      <c r="G360" s="20">
        <f t="shared" si="24"/>
        <v>80</v>
      </c>
      <c r="H360" s="2"/>
      <c r="I360" s="43" t="s">
        <v>415</v>
      </c>
      <c r="J360" s="41" t="s">
        <v>415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3.5" thickBot="1">
      <c r="A361" s="149" t="s">
        <v>315</v>
      </c>
      <c r="B361" s="100"/>
      <c r="C361" s="100"/>
      <c r="D361" s="100"/>
      <c r="E361" s="100"/>
      <c r="F361" s="101">
        <f>SUM(F349:F360)</f>
        <v>1900</v>
      </c>
      <c r="G361" s="101">
        <f>SUM(G349:G360)</f>
        <v>1684</v>
      </c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</row>
    <row r="362" spans="1:22" ht="13.5" thickBot="1">
      <c r="A362" s="30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3.5" thickBot="1">
      <c r="A363" s="26" t="s">
        <v>394</v>
      </c>
      <c r="B363" s="27" t="s">
        <v>413</v>
      </c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</row>
    <row r="364" spans="1:22" ht="13.5" thickBot="1">
      <c r="A364" s="146"/>
      <c r="B364" s="6"/>
      <c r="C364" s="6"/>
      <c r="D364" s="6"/>
      <c r="E364" s="6"/>
      <c r="F364" s="6"/>
      <c r="G364" s="6"/>
      <c r="H364" s="2"/>
      <c r="I364" s="193" t="s">
        <v>287</v>
      </c>
      <c r="J364" s="196"/>
      <c r="K364" s="196"/>
      <c r="L364" s="196"/>
      <c r="M364" s="196"/>
      <c r="N364" s="196"/>
      <c r="O364" s="196"/>
      <c r="P364" s="196"/>
      <c r="Q364" s="196"/>
      <c r="R364" s="196"/>
      <c r="S364" s="196"/>
      <c r="T364" s="196"/>
      <c r="U364" s="197"/>
      <c r="V364" s="2"/>
    </row>
    <row r="365" spans="1:22" ht="13.5" thickBot="1">
      <c r="A365" s="144" t="s">
        <v>288</v>
      </c>
      <c r="B365" s="138" t="s">
        <v>289</v>
      </c>
      <c r="C365" s="138" t="s">
        <v>290</v>
      </c>
      <c r="D365" s="138" t="s">
        <v>291</v>
      </c>
      <c r="E365" s="138" t="s">
        <v>292</v>
      </c>
      <c r="F365" s="139"/>
      <c r="G365" s="139" t="s">
        <v>293</v>
      </c>
      <c r="H365" s="2"/>
      <c r="I365" s="147">
        <v>1</v>
      </c>
      <c r="J365" s="138">
        <v>2</v>
      </c>
      <c r="K365" s="138">
        <v>3</v>
      </c>
      <c r="L365" s="138">
        <v>4</v>
      </c>
      <c r="M365" s="138">
        <v>5</v>
      </c>
      <c r="N365" s="138">
        <v>6</v>
      </c>
      <c r="O365" s="138">
        <v>7</v>
      </c>
      <c r="P365" s="138">
        <v>8</v>
      </c>
      <c r="Q365" s="138">
        <v>9</v>
      </c>
      <c r="R365" s="138">
        <v>10</v>
      </c>
      <c r="S365" s="138">
        <v>11</v>
      </c>
      <c r="T365" s="138">
        <v>12</v>
      </c>
      <c r="U365" s="148">
        <v>13</v>
      </c>
      <c r="V365" s="2"/>
    </row>
    <row r="366" spans="1:22" ht="12.75">
      <c r="A366" s="37" t="s">
        <v>392</v>
      </c>
      <c r="B366" s="38">
        <v>7</v>
      </c>
      <c r="C366" s="38">
        <v>9</v>
      </c>
      <c r="D366" s="38">
        <v>2</v>
      </c>
      <c r="E366" s="38">
        <v>36</v>
      </c>
      <c r="F366" s="38">
        <f aca="true" t="shared" si="25" ref="F366:F375">E366*D366</f>
        <v>72</v>
      </c>
      <c r="G366" s="20">
        <f aca="true" t="shared" si="26" ref="G366:G375">IF(I366="",0,E366)+IF(J366="",0,E366)+IF(K366="",0,E366)+IF(L366="",0,E366)+IF(M366="",0,E366)+IF(N366="",0,E366)+IF(O366="",0,E366)+IF(P366="",0,E366)+IF(Q366="",0,E366)+IF(R366="",0,E366)+IF(S366="",0,E366)+IF(T366="",0,E366)+IF(U366="",0,E366)+IF(V366="",0,E366)</f>
        <v>72</v>
      </c>
      <c r="H366" s="49"/>
      <c r="I366" s="117" t="s">
        <v>415</v>
      </c>
      <c r="J366" s="118" t="s">
        <v>415</v>
      </c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50"/>
    </row>
    <row r="367" spans="1:22" ht="12.75">
      <c r="A367" s="37" t="s">
        <v>395</v>
      </c>
      <c r="B367" s="38">
        <v>31</v>
      </c>
      <c r="C367" s="38">
        <v>9</v>
      </c>
      <c r="D367" s="38">
        <v>8</v>
      </c>
      <c r="E367" s="38">
        <v>36</v>
      </c>
      <c r="F367" s="38">
        <f t="shared" si="25"/>
        <v>288</v>
      </c>
      <c r="G367" s="20">
        <f t="shared" si="26"/>
        <v>288</v>
      </c>
      <c r="H367" s="2"/>
      <c r="I367" s="37" t="s">
        <v>415</v>
      </c>
      <c r="J367" s="38" t="s">
        <v>415</v>
      </c>
      <c r="K367" s="38" t="s">
        <v>415</v>
      </c>
      <c r="L367" s="38" t="s">
        <v>415</v>
      </c>
      <c r="M367" s="38" t="s">
        <v>415</v>
      </c>
      <c r="N367" s="38" t="s">
        <v>415</v>
      </c>
      <c r="O367" s="38" t="s">
        <v>415</v>
      </c>
      <c r="P367" s="38" t="s">
        <v>415</v>
      </c>
      <c r="Q367" s="2"/>
      <c r="R367" s="2"/>
      <c r="S367" s="2"/>
      <c r="T367" s="2"/>
      <c r="U367" s="2"/>
      <c r="V367" s="40"/>
    </row>
    <row r="368" spans="1:22" ht="12.75">
      <c r="A368" s="37" t="s">
        <v>395</v>
      </c>
      <c r="B368" s="38">
        <v>33</v>
      </c>
      <c r="C368" s="38">
        <v>9</v>
      </c>
      <c r="D368" s="38">
        <v>9</v>
      </c>
      <c r="E368" s="38">
        <v>36</v>
      </c>
      <c r="F368" s="38">
        <f t="shared" si="25"/>
        <v>324</v>
      </c>
      <c r="G368" s="20">
        <f t="shared" si="26"/>
        <v>324</v>
      </c>
      <c r="H368" s="2"/>
      <c r="I368" s="37" t="s">
        <v>415</v>
      </c>
      <c r="J368" s="38" t="s">
        <v>415</v>
      </c>
      <c r="K368" s="38" t="s">
        <v>415</v>
      </c>
      <c r="L368" s="38" t="s">
        <v>415</v>
      </c>
      <c r="M368" s="38" t="s">
        <v>415</v>
      </c>
      <c r="N368" s="38" t="s">
        <v>415</v>
      </c>
      <c r="O368" s="38" t="s">
        <v>415</v>
      </c>
      <c r="P368" s="38" t="s">
        <v>415</v>
      </c>
      <c r="Q368" s="38" t="s">
        <v>415</v>
      </c>
      <c r="R368" s="2"/>
      <c r="S368" s="2"/>
      <c r="T368" s="2"/>
      <c r="U368" s="2"/>
      <c r="V368" s="40"/>
    </row>
    <row r="369" spans="1:22" ht="12.75">
      <c r="A369" s="37" t="s">
        <v>395</v>
      </c>
      <c r="B369" s="38">
        <v>37</v>
      </c>
      <c r="C369" s="38">
        <v>9</v>
      </c>
      <c r="D369" s="38">
        <v>6</v>
      </c>
      <c r="E369" s="38">
        <v>36</v>
      </c>
      <c r="F369" s="38">
        <f t="shared" si="25"/>
        <v>216</v>
      </c>
      <c r="G369" s="20">
        <f t="shared" si="26"/>
        <v>216</v>
      </c>
      <c r="H369" s="2"/>
      <c r="I369" s="37" t="s">
        <v>415</v>
      </c>
      <c r="J369" s="38" t="s">
        <v>415</v>
      </c>
      <c r="K369" s="38" t="s">
        <v>415</v>
      </c>
      <c r="L369" s="38" t="s">
        <v>415</v>
      </c>
      <c r="M369" s="38" t="s">
        <v>415</v>
      </c>
      <c r="N369" s="38" t="s">
        <v>415</v>
      </c>
      <c r="O369" s="2"/>
      <c r="P369" s="2"/>
      <c r="Q369" s="2"/>
      <c r="R369" s="2"/>
      <c r="S369" s="2"/>
      <c r="T369" s="2"/>
      <c r="U369" s="2"/>
      <c r="V369" s="40"/>
    </row>
    <row r="370" spans="1:22" ht="12.75">
      <c r="A370" s="37" t="s">
        <v>395</v>
      </c>
      <c r="B370" s="38">
        <v>39</v>
      </c>
      <c r="C370" s="38">
        <v>9</v>
      </c>
      <c r="D370" s="38">
        <v>2</v>
      </c>
      <c r="E370" s="38">
        <v>36</v>
      </c>
      <c r="F370" s="38">
        <f t="shared" si="25"/>
        <v>72</v>
      </c>
      <c r="G370" s="20">
        <f t="shared" si="26"/>
        <v>72</v>
      </c>
      <c r="H370" s="2"/>
      <c r="I370" s="37" t="s">
        <v>415</v>
      </c>
      <c r="J370" s="38" t="s">
        <v>415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40"/>
    </row>
    <row r="371" spans="1:22" ht="12.75">
      <c r="A371" s="37" t="s">
        <v>395</v>
      </c>
      <c r="B371" s="38">
        <v>41</v>
      </c>
      <c r="C371" s="38">
        <v>9</v>
      </c>
      <c r="D371" s="38">
        <v>2</v>
      </c>
      <c r="E371" s="38">
        <v>36</v>
      </c>
      <c r="F371" s="38">
        <f t="shared" si="25"/>
        <v>72</v>
      </c>
      <c r="G371" s="20">
        <f t="shared" si="26"/>
        <v>72</v>
      </c>
      <c r="H371" s="2"/>
      <c r="I371" s="37" t="s">
        <v>415</v>
      </c>
      <c r="J371" s="38" t="s">
        <v>415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40"/>
    </row>
    <row r="372" spans="1:22" ht="12.75">
      <c r="A372" s="37" t="s">
        <v>396</v>
      </c>
      <c r="B372" s="38">
        <v>22</v>
      </c>
      <c r="C372" s="38">
        <v>9</v>
      </c>
      <c r="D372" s="38">
        <v>7</v>
      </c>
      <c r="E372" s="38">
        <v>36</v>
      </c>
      <c r="F372" s="38">
        <f t="shared" si="25"/>
        <v>252</v>
      </c>
      <c r="G372" s="20">
        <f t="shared" si="26"/>
        <v>252</v>
      </c>
      <c r="H372" s="2"/>
      <c r="I372" s="37" t="s">
        <v>415</v>
      </c>
      <c r="J372" s="38" t="s">
        <v>415</v>
      </c>
      <c r="K372" s="38" t="s">
        <v>415</v>
      </c>
      <c r="L372" s="38" t="s">
        <v>415</v>
      </c>
      <c r="M372" s="38" t="s">
        <v>415</v>
      </c>
      <c r="N372" s="38" t="s">
        <v>415</v>
      </c>
      <c r="O372" s="38" t="s">
        <v>415</v>
      </c>
      <c r="P372" s="2"/>
      <c r="Q372" s="2"/>
      <c r="R372" s="2"/>
      <c r="S372" s="2"/>
      <c r="T372" s="2"/>
      <c r="U372" s="2"/>
      <c r="V372" s="40"/>
    </row>
    <row r="373" spans="1:22" ht="12.75">
      <c r="A373" s="37" t="s">
        <v>396</v>
      </c>
      <c r="B373" s="38">
        <v>26</v>
      </c>
      <c r="C373" s="38">
        <v>9</v>
      </c>
      <c r="D373" s="38">
        <v>3</v>
      </c>
      <c r="E373" s="38">
        <v>36</v>
      </c>
      <c r="F373" s="38">
        <f t="shared" si="25"/>
        <v>108</v>
      </c>
      <c r="G373" s="20">
        <f t="shared" si="26"/>
        <v>108</v>
      </c>
      <c r="H373" s="2"/>
      <c r="I373" s="37" t="s">
        <v>415</v>
      </c>
      <c r="J373" s="38" t="s">
        <v>415</v>
      </c>
      <c r="K373" s="38" t="s">
        <v>415</v>
      </c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40"/>
    </row>
    <row r="374" spans="1:22" ht="12.75">
      <c r="A374" s="37" t="s">
        <v>397</v>
      </c>
      <c r="B374" s="38">
        <v>24</v>
      </c>
      <c r="C374" s="38">
        <v>9</v>
      </c>
      <c r="D374" s="38">
        <v>1</v>
      </c>
      <c r="E374" s="38">
        <v>36</v>
      </c>
      <c r="F374" s="38">
        <f t="shared" si="25"/>
        <v>36</v>
      </c>
      <c r="G374" s="20">
        <f t="shared" si="26"/>
        <v>36</v>
      </c>
      <c r="H374" s="2"/>
      <c r="I374" s="43" t="s">
        <v>415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40"/>
    </row>
    <row r="375" spans="1:22" ht="12.75">
      <c r="A375" s="37" t="s">
        <v>398</v>
      </c>
      <c r="B375" s="38">
        <v>2</v>
      </c>
      <c r="C375" s="38">
        <v>9</v>
      </c>
      <c r="D375" s="38">
        <v>2</v>
      </c>
      <c r="E375" s="38">
        <v>36</v>
      </c>
      <c r="F375" s="38">
        <f t="shared" si="25"/>
        <v>72</v>
      </c>
      <c r="G375" s="20">
        <f t="shared" si="26"/>
        <v>72</v>
      </c>
      <c r="H375" s="2"/>
      <c r="I375" s="37" t="s">
        <v>415</v>
      </c>
      <c r="J375" s="38" t="s">
        <v>415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40"/>
    </row>
    <row r="376" spans="1:22" ht="13.5" thickBot="1">
      <c r="A376" s="66" t="s">
        <v>315</v>
      </c>
      <c r="B376" s="67"/>
      <c r="C376" s="67"/>
      <c r="D376" s="67"/>
      <c r="E376" s="67"/>
      <c r="F376" s="68">
        <f>SUM(F366:F375)</f>
        <v>1512</v>
      </c>
      <c r="G376" s="68">
        <f>SUM(G366:G375)</f>
        <v>1512</v>
      </c>
      <c r="H376" s="67"/>
      <c r="I376" s="66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8"/>
    </row>
    <row r="377" spans="1:22" ht="13.5" thickBot="1">
      <c r="A377" s="26" t="s">
        <v>399</v>
      </c>
      <c r="B377" s="27" t="s">
        <v>413</v>
      </c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</row>
    <row r="378" spans="1:22" ht="13.5" thickBot="1">
      <c r="A378" s="146"/>
      <c r="B378" s="6"/>
      <c r="C378" s="6"/>
      <c r="D378" s="6"/>
      <c r="E378" s="6"/>
      <c r="F378" s="6"/>
      <c r="G378" s="6"/>
      <c r="H378" s="2"/>
      <c r="I378" s="190" t="s">
        <v>287</v>
      </c>
      <c r="J378" s="191"/>
      <c r="K378" s="191"/>
      <c r="L378" s="191"/>
      <c r="M378" s="191"/>
      <c r="N378" s="191"/>
      <c r="O378" s="191"/>
      <c r="P378" s="191"/>
      <c r="Q378" s="191"/>
      <c r="R378" s="191"/>
      <c r="S378" s="191"/>
      <c r="T378" s="191"/>
      <c r="U378" s="192"/>
      <c r="V378" s="2"/>
    </row>
    <row r="379" spans="1:22" ht="13.5" thickBot="1">
      <c r="A379" s="97" t="s">
        <v>288</v>
      </c>
      <c r="B379" s="98" t="s">
        <v>289</v>
      </c>
      <c r="C379" s="98" t="s">
        <v>290</v>
      </c>
      <c r="D379" s="98" t="s">
        <v>291</v>
      </c>
      <c r="E379" s="98" t="s">
        <v>292</v>
      </c>
      <c r="F379" s="98"/>
      <c r="G379" s="119" t="s">
        <v>293</v>
      </c>
      <c r="H379" s="2"/>
      <c r="I379" s="147">
        <v>1</v>
      </c>
      <c r="J379" s="138">
        <v>2</v>
      </c>
      <c r="K379" s="138">
        <v>3</v>
      </c>
      <c r="L379" s="138">
        <v>4</v>
      </c>
      <c r="M379" s="138">
        <v>5</v>
      </c>
      <c r="N379" s="89">
        <v>6</v>
      </c>
      <c r="O379" s="89">
        <v>7</v>
      </c>
      <c r="P379" s="89">
        <v>8</v>
      </c>
      <c r="Q379" s="89">
        <v>9</v>
      </c>
      <c r="R379" s="89">
        <v>10</v>
      </c>
      <c r="S379" s="89">
        <v>11</v>
      </c>
      <c r="T379" s="89">
        <v>12</v>
      </c>
      <c r="U379" s="89">
        <v>13</v>
      </c>
      <c r="V379" s="49"/>
    </row>
    <row r="380" spans="1:22" ht="12.75">
      <c r="A380" s="37" t="s">
        <v>391</v>
      </c>
      <c r="B380" s="38">
        <v>12</v>
      </c>
      <c r="C380" s="38">
        <v>9</v>
      </c>
      <c r="D380" s="38">
        <v>6</v>
      </c>
      <c r="E380" s="38">
        <v>36</v>
      </c>
      <c r="F380" s="38">
        <f aca="true" t="shared" si="27" ref="F380:F390">E380*D380</f>
        <v>216</v>
      </c>
      <c r="G380" s="20">
        <f aca="true" t="shared" si="28" ref="G380:G390">IF(I380="",0,E380)+IF(J380="",0,E380)+IF(K380="",0,E380)+IF(L380="",0,E380)+IF(M380="",0,E380)+IF(N380="",0,E380)+IF(O380="",0,E380)+IF(P380="",0,E380)+IF(Q380="",0,E380)+IF(R380="",0,E380)+IF(S380="",0,E380)+IF(T380="",0,E380)+IF(U380="",0,E380)+IF(V380="",0,E380)</f>
        <v>216</v>
      </c>
      <c r="H380" s="2"/>
      <c r="I380" s="117" t="s">
        <v>415</v>
      </c>
      <c r="J380" s="118" t="s">
        <v>415</v>
      </c>
      <c r="K380" s="118" t="s">
        <v>415</v>
      </c>
      <c r="L380" s="118" t="s">
        <v>415</v>
      </c>
      <c r="M380" s="118" t="s">
        <v>415</v>
      </c>
      <c r="N380" s="118" t="s">
        <v>415</v>
      </c>
      <c r="O380" s="49"/>
      <c r="P380" s="49"/>
      <c r="Q380" s="49"/>
      <c r="R380" s="49"/>
      <c r="S380" s="49"/>
      <c r="T380" s="49"/>
      <c r="U380" s="49"/>
      <c r="V380" s="50"/>
    </row>
    <row r="381" spans="1:22" ht="12.75">
      <c r="A381" s="37" t="s">
        <v>391</v>
      </c>
      <c r="B381" s="38">
        <v>16</v>
      </c>
      <c r="C381" s="38">
        <v>9</v>
      </c>
      <c r="D381" s="38">
        <v>3</v>
      </c>
      <c r="E381" s="38">
        <v>36</v>
      </c>
      <c r="F381" s="38">
        <f t="shared" si="27"/>
        <v>108</v>
      </c>
      <c r="G381" s="20">
        <f t="shared" si="28"/>
        <v>36</v>
      </c>
      <c r="H381" s="2"/>
      <c r="I381" s="37" t="s">
        <v>415</v>
      </c>
      <c r="J381" s="38"/>
      <c r="K381" s="3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40"/>
    </row>
    <row r="382" spans="1:22" ht="12.75">
      <c r="A382" s="37" t="s">
        <v>391</v>
      </c>
      <c r="B382" s="38">
        <v>16</v>
      </c>
      <c r="C382" s="38">
        <v>10</v>
      </c>
      <c r="D382" s="38">
        <v>4</v>
      </c>
      <c r="E382" s="38">
        <v>40</v>
      </c>
      <c r="F382" s="38">
        <f t="shared" si="27"/>
        <v>160</v>
      </c>
      <c r="G382" s="20">
        <f t="shared" si="28"/>
        <v>0</v>
      </c>
      <c r="H382" s="2"/>
      <c r="I382" s="37"/>
      <c r="J382" s="38"/>
      <c r="K382" s="38"/>
      <c r="L382" s="38"/>
      <c r="M382" s="2"/>
      <c r="N382" s="2"/>
      <c r="O382" s="2"/>
      <c r="P382" s="2"/>
      <c r="Q382" s="2"/>
      <c r="R382" s="2"/>
      <c r="S382" s="2"/>
      <c r="T382" s="2"/>
      <c r="U382" s="2"/>
      <c r="V382" s="40"/>
    </row>
    <row r="383" spans="1:22" ht="12.75">
      <c r="A383" s="37" t="s">
        <v>391</v>
      </c>
      <c r="B383" s="38">
        <v>14</v>
      </c>
      <c r="C383" s="38">
        <v>9</v>
      </c>
      <c r="D383" s="38">
        <v>2</v>
      </c>
      <c r="E383" s="38">
        <v>36</v>
      </c>
      <c r="F383" s="38">
        <f t="shared" si="27"/>
        <v>72</v>
      </c>
      <c r="G383" s="20">
        <f t="shared" si="28"/>
        <v>72</v>
      </c>
      <c r="H383" s="2"/>
      <c r="I383" s="37" t="s">
        <v>415</v>
      </c>
      <c r="J383" s="38" t="s">
        <v>415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40"/>
    </row>
    <row r="384" spans="1:22" ht="12.75">
      <c r="A384" s="37" t="s">
        <v>391</v>
      </c>
      <c r="B384" s="38">
        <v>18</v>
      </c>
      <c r="C384" s="38">
        <v>9</v>
      </c>
      <c r="D384" s="38">
        <v>2</v>
      </c>
      <c r="E384" s="38">
        <v>36</v>
      </c>
      <c r="F384" s="38">
        <f t="shared" si="27"/>
        <v>72</v>
      </c>
      <c r="G384" s="20">
        <f t="shared" si="28"/>
        <v>72</v>
      </c>
      <c r="H384" s="2"/>
      <c r="I384" s="37" t="s">
        <v>415</v>
      </c>
      <c r="J384" s="38" t="s">
        <v>415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40"/>
    </row>
    <row r="385" spans="1:22" ht="12.75">
      <c r="A385" s="37" t="s">
        <v>396</v>
      </c>
      <c r="B385" s="38">
        <v>18</v>
      </c>
      <c r="C385" s="38">
        <v>9</v>
      </c>
      <c r="D385" s="38">
        <v>4</v>
      </c>
      <c r="E385" s="38">
        <v>36</v>
      </c>
      <c r="F385" s="38">
        <f t="shared" si="27"/>
        <v>144</v>
      </c>
      <c r="G385" s="20">
        <f t="shared" si="28"/>
        <v>144</v>
      </c>
      <c r="H385" s="2"/>
      <c r="I385" s="37" t="s">
        <v>415</v>
      </c>
      <c r="J385" s="38" t="s">
        <v>415</v>
      </c>
      <c r="K385" s="38" t="s">
        <v>415</v>
      </c>
      <c r="L385" s="38" t="s">
        <v>415</v>
      </c>
      <c r="M385" s="2"/>
      <c r="N385" s="2"/>
      <c r="O385" s="2"/>
      <c r="P385" s="2"/>
      <c r="Q385" s="2"/>
      <c r="R385" s="2"/>
      <c r="S385" s="2"/>
      <c r="T385" s="2"/>
      <c r="U385" s="2"/>
      <c r="V385" s="40"/>
    </row>
    <row r="386" spans="1:22" ht="12.75">
      <c r="A386" s="37" t="s">
        <v>396</v>
      </c>
      <c r="B386" s="38">
        <v>20</v>
      </c>
      <c r="C386" s="38">
        <v>9</v>
      </c>
      <c r="D386" s="38">
        <v>6</v>
      </c>
      <c r="E386" s="38">
        <v>36</v>
      </c>
      <c r="F386" s="38">
        <f t="shared" si="27"/>
        <v>216</v>
      </c>
      <c r="G386" s="20">
        <f t="shared" si="28"/>
        <v>0</v>
      </c>
      <c r="H386" s="2"/>
      <c r="I386" s="37"/>
      <c r="J386" s="38"/>
      <c r="K386" s="38"/>
      <c r="L386" s="38"/>
      <c r="M386" s="38"/>
      <c r="N386" s="38"/>
      <c r="O386" s="2"/>
      <c r="P386" s="2"/>
      <c r="Q386" s="2"/>
      <c r="R386" s="2"/>
      <c r="S386" s="2"/>
      <c r="T386" s="2"/>
      <c r="U386" s="2"/>
      <c r="V386" s="40"/>
    </row>
    <row r="387" spans="1:22" ht="12.75">
      <c r="A387" s="37" t="s">
        <v>398</v>
      </c>
      <c r="B387" s="38">
        <v>1</v>
      </c>
      <c r="C387" s="38">
        <v>9</v>
      </c>
      <c r="D387" s="38">
        <v>1</v>
      </c>
      <c r="E387" s="38">
        <f>36+36</f>
        <v>72</v>
      </c>
      <c r="F387" s="38">
        <f t="shared" si="27"/>
        <v>72</v>
      </c>
      <c r="G387" s="20">
        <f>IF(I387="",0,E387)+IF(J387="",0,E387)+IF(K387="",0,E387)+IF(L387="",0,E387)+IF(M387="",0,E387)+IF(N387="",0,E387)+IF(O387="",0,E387)+IF(P387="",0,E387)+IF(Q387="",0,E387)+IF(R387="",0,E387)+IF(S387="",0,E387)+IF(T387="",0,E387)+IF(U387="",0,E387)+IF(V387="",0,E387)+36</f>
        <v>108</v>
      </c>
      <c r="H387" s="2"/>
      <c r="I387" s="37" t="s">
        <v>415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40"/>
    </row>
    <row r="388" spans="1:22" ht="12.75">
      <c r="A388" s="37" t="s">
        <v>398</v>
      </c>
      <c r="B388" s="38">
        <v>3</v>
      </c>
      <c r="C388" s="38">
        <v>9</v>
      </c>
      <c r="D388" s="38">
        <v>1</v>
      </c>
      <c r="E388" s="38">
        <v>72</v>
      </c>
      <c r="F388" s="38">
        <f t="shared" si="27"/>
        <v>72</v>
      </c>
      <c r="G388" s="20">
        <f t="shared" si="28"/>
        <v>72</v>
      </c>
      <c r="H388" s="2"/>
      <c r="I388" s="37" t="s">
        <v>415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40"/>
    </row>
    <row r="389" spans="1:22" ht="12.75">
      <c r="A389" s="37" t="s">
        <v>398</v>
      </c>
      <c r="B389" s="38">
        <v>5</v>
      </c>
      <c r="C389" s="38">
        <v>9</v>
      </c>
      <c r="D389" s="38">
        <v>1</v>
      </c>
      <c r="E389" s="38">
        <v>72</v>
      </c>
      <c r="F389" s="38">
        <f t="shared" si="27"/>
        <v>72</v>
      </c>
      <c r="G389" s="20">
        <f t="shared" si="28"/>
        <v>72</v>
      </c>
      <c r="H389" s="2"/>
      <c r="I389" s="37" t="s">
        <v>415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40"/>
    </row>
    <row r="390" spans="1:22" ht="13.5" thickBot="1">
      <c r="A390" s="58" t="s">
        <v>398</v>
      </c>
      <c r="B390" s="59">
        <v>11</v>
      </c>
      <c r="C390" s="59">
        <v>9</v>
      </c>
      <c r="D390" s="59">
        <v>3</v>
      </c>
      <c r="E390" s="59">
        <v>36</v>
      </c>
      <c r="F390" s="38">
        <f t="shared" si="27"/>
        <v>108</v>
      </c>
      <c r="G390" s="20">
        <f t="shared" si="28"/>
        <v>72</v>
      </c>
      <c r="H390" s="2"/>
      <c r="I390" s="58" t="s">
        <v>415</v>
      </c>
      <c r="J390" s="59" t="s">
        <v>415</v>
      </c>
      <c r="K390" s="59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8"/>
    </row>
    <row r="391" spans="1:22" ht="13.5" thickBot="1">
      <c r="A391" s="66" t="s">
        <v>315</v>
      </c>
      <c r="B391" s="67"/>
      <c r="C391" s="67"/>
      <c r="D391" s="67"/>
      <c r="E391" s="67"/>
      <c r="F391" s="68">
        <f>SUM(F380:F390)</f>
        <v>1312</v>
      </c>
      <c r="G391" s="68">
        <f>SUM(G380:G390)</f>
        <v>864</v>
      </c>
      <c r="H391" s="67"/>
      <c r="I391" s="66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</row>
    <row r="392" spans="1:22" ht="15.75">
      <c r="A392" s="150" t="s">
        <v>420</v>
      </c>
      <c r="B392" s="2"/>
      <c r="C392" s="2"/>
      <c r="D392" s="2"/>
      <c r="E392" s="2"/>
      <c r="F392" s="2"/>
      <c r="G392" s="4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2.75">
      <c r="A393" s="38" t="s">
        <v>400</v>
      </c>
      <c r="B393" s="164">
        <f>G391+G376+G361+G342+G325</f>
        <v>7588</v>
      </c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2.75">
      <c r="A394" s="38" t="s">
        <v>278</v>
      </c>
      <c r="B394" s="164">
        <f>G306+G300+G290+G275+G260+G250+G233+G220+G212+G192+G183</f>
        <v>14817</v>
      </c>
      <c r="C394" s="2"/>
      <c r="D394" s="4"/>
      <c r="E394" s="2"/>
      <c r="F394" s="2"/>
      <c r="G394" s="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2.75">
      <c r="A395" s="38" t="s">
        <v>401</v>
      </c>
      <c r="B395" s="38">
        <f>G45</f>
        <v>2060</v>
      </c>
      <c r="C395" s="2"/>
      <c r="D395" s="2"/>
      <c r="E395" s="165"/>
      <c r="F395" s="169"/>
      <c r="G395" s="16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2.75">
      <c r="A396" s="38" t="s">
        <v>270</v>
      </c>
      <c r="B396" s="164">
        <f>G93+G140</f>
        <v>2184</v>
      </c>
      <c r="C396" s="2"/>
      <c r="D396" s="2"/>
      <c r="E396" s="165"/>
      <c r="F396" s="169"/>
      <c r="G396" s="16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2.75">
      <c r="A397" s="38" t="s">
        <v>402</v>
      </c>
      <c r="B397" s="164">
        <f>G113</f>
        <v>1000</v>
      </c>
      <c r="C397" s="2"/>
      <c r="D397" s="129"/>
      <c r="E397" s="165"/>
      <c r="F397" s="169"/>
      <c r="G397" s="16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2.75">
      <c r="A398" s="151" t="s">
        <v>403</v>
      </c>
      <c r="B398" s="9">
        <f>B393+B394+B395+B396+B397</f>
        <v>27649</v>
      </c>
      <c r="C398" s="2"/>
      <c r="D398" s="129"/>
      <c r="E398" s="165"/>
      <c r="F398" s="169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7" ht="12.75">
      <c r="A399" s="38" t="s">
        <v>404</v>
      </c>
      <c r="B399" s="38">
        <f>D15</f>
        <v>1000</v>
      </c>
      <c r="D399" s="129"/>
      <c r="E399" s="167"/>
      <c r="F399" s="169"/>
      <c r="G399" s="6"/>
    </row>
    <row r="400" spans="1:7" ht="12.75">
      <c r="A400" s="38" t="s">
        <v>888</v>
      </c>
      <c r="B400" s="38">
        <v>1000</v>
      </c>
      <c r="D400" s="129"/>
      <c r="E400" s="167"/>
      <c r="F400" s="169"/>
      <c r="G400" s="6"/>
    </row>
    <row r="401" spans="1:7" ht="12.75">
      <c r="A401" s="38" t="s">
        <v>405</v>
      </c>
      <c r="B401" s="38">
        <f>C7</f>
        <v>1920</v>
      </c>
      <c r="D401" s="129"/>
      <c r="E401" s="167"/>
      <c r="F401" s="169"/>
      <c r="G401" s="170"/>
    </row>
    <row r="402" spans="1:7" ht="12.75">
      <c r="A402" s="9" t="s">
        <v>406</v>
      </c>
      <c r="B402" s="9">
        <v>100</v>
      </c>
      <c r="D402" s="6"/>
      <c r="E402" s="167"/>
      <c r="F402" s="170"/>
      <c r="G402" s="6"/>
    </row>
    <row r="403" spans="1:7" ht="12.75">
      <c r="A403" s="9" t="s">
        <v>407</v>
      </c>
      <c r="B403" s="9">
        <v>300</v>
      </c>
      <c r="D403" s="6"/>
      <c r="E403" s="6"/>
      <c r="F403" s="6"/>
      <c r="G403" s="6"/>
    </row>
    <row r="404" spans="1:7" ht="12.75">
      <c r="A404" s="151" t="s">
        <v>408</v>
      </c>
      <c r="B404" s="9">
        <f>SUM(B393:B403)-B398</f>
        <v>31969</v>
      </c>
      <c r="D404" s="129"/>
      <c r="E404" s="6"/>
      <c r="F404" s="169"/>
      <c r="G404" s="6"/>
    </row>
    <row r="405" spans="2:7" ht="12.75">
      <c r="B405" s="42"/>
      <c r="D405" s="129"/>
      <c r="E405" s="6"/>
      <c r="F405" s="169"/>
      <c r="G405" s="6"/>
    </row>
    <row r="406" spans="4:7" ht="12.75">
      <c r="D406" s="129"/>
      <c r="E406" s="6"/>
      <c r="F406" s="169"/>
      <c r="G406" s="6"/>
    </row>
    <row r="407" spans="4:7" ht="12.75">
      <c r="D407" s="6"/>
      <c r="E407" s="6"/>
      <c r="F407" s="6"/>
      <c r="G407" s="6"/>
    </row>
    <row r="408" spans="4:7" ht="12.75">
      <c r="D408" s="6"/>
      <c r="E408" s="6"/>
      <c r="F408" s="6"/>
      <c r="G408" s="6"/>
    </row>
  </sheetData>
  <mergeCells count="28">
    <mergeCell ref="I97:U97"/>
    <mergeCell ref="I117:U117"/>
    <mergeCell ref="I21:U21"/>
    <mergeCell ref="I49:U49"/>
    <mergeCell ref="I167:U167"/>
    <mergeCell ref="I187:U187"/>
    <mergeCell ref="I265:U265"/>
    <mergeCell ref="I278:U278"/>
    <mergeCell ref="I293:U293"/>
    <mergeCell ref="I196:U196"/>
    <mergeCell ref="I214:U214"/>
    <mergeCell ref="I223:U223"/>
    <mergeCell ref="I236:U236"/>
    <mergeCell ref="I252:U252"/>
    <mergeCell ref="I378:U378"/>
    <mergeCell ref="I302:U302"/>
    <mergeCell ref="I311:U311"/>
    <mergeCell ref="I328:U328"/>
    <mergeCell ref="I347:U347"/>
    <mergeCell ref="I364:U364"/>
    <mergeCell ref="A1:G1"/>
    <mergeCell ref="A16:G17"/>
    <mergeCell ref="B9:C9"/>
    <mergeCell ref="B10:C10"/>
    <mergeCell ref="B11:C11"/>
    <mergeCell ref="B12:C12"/>
    <mergeCell ref="B13:C13"/>
    <mergeCell ref="B14:C14"/>
  </mergeCells>
  <printOptions/>
  <pageMargins left="0.16" right="0.17" top="1" bottom="1" header="0.5" footer="0.5"/>
  <pageSetup fitToHeight="1" fitToWidth="1" horizontalDpi="600" verticalDpi="600" orientation="landscape" paperSize="9" scale="10" r:id="rId3"/>
  <rowBreaks count="6" manualBreakCount="6">
    <brk id="15" max="255" man="1"/>
    <brk id="164" max="255" man="1"/>
    <brk id="271" max="25" man="1"/>
    <brk id="307" max="255" man="1"/>
    <brk id="342" max="255" man="1"/>
    <brk id="3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Тагильский Курьер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2007-03-21T18:00:31Z</cp:lastPrinted>
  <dcterms:created xsi:type="dcterms:W3CDTF">2007-01-27T10:11:49Z</dcterms:created>
  <dcterms:modified xsi:type="dcterms:W3CDTF">2007-03-29T16:19:53Z</dcterms:modified>
  <cp:category/>
  <cp:version/>
  <cp:contentType/>
  <cp:contentStatus/>
</cp:coreProperties>
</file>